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3. 장례식장 협력업체\2026\장의용품 입찰 관련\4. 입찰공고\"/>
    </mc:Choice>
  </mc:AlternateContent>
  <xr:revisionPtr revIDLastSave="0" documentId="13_ncr:1_{8BD3017F-50C4-4FD4-A2A5-89633132E536}" xr6:coauthVersionLast="36" xr6:coauthVersionMax="36" xr10:uidLastSave="{00000000-0000-0000-0000-000000000000}"/>
  <bookViews>
    <workbookView xWindow="10140" yWindow="270" windowWidth="18135" windowHeight="11580" tabRatio="621" xr2:uid="{00000000-000D-0000-FFFF-FFFF00000000}"/>
  </bookViews>
  <sheets>
    <sheet name="단가비율표" sheetId="14" r:id="rId1"/>
    <sheet name="단가비율표1" sheetId="13" state="hidden" r:id="rId2"/>
  </sheets>
  <definedNames>
    <definedName name="_xlnm.Print_Titles" localSheetId="0">단가비율표!$4:$5</definedName>
    <definedName name="_xlnm.Print_Titles" localSheetId="1">단가비율표1!$3:$4</definedName>
  </definedNames>
  <calcPr calcId="191029"/>
</workbook>
</file>

<file path=xl/calcChain.xml><?xml version="1.0" encoding="utf-8"?>
<calcChain xmlns="http://schemas.openxmlformats.org/spreadsheetml/2006/main">
  <c r="G6" i="14" l="1"/>
  <c r="H7" i="14" l="1"/>
  <c r="H8" i="14" l="1"/>
  <c r="I8" i="14" s="1"/>
  <c r="H9" i="14"/>
  <c r="I9" i="14" s="1"/>
  <c r="H10" i="14"/>
  <c r="I10" i="14" s="1"/>
  <c r="H11" i="14"/>
  <c r="I11" i="14" s="1"/>
  <c r="H12" i="14"/>
  <c r="I12" i="14" s="1"/>
  <c r="H13" i="14"/>
  <c r="I13" i="14" s="1"/>
  <c r="H14" i="14"/>
  <c r="I14" i="14" s="1"/>
  <c r="H15" i="14"/>
  <c r="I15" i="14" s="1"/>
  <c r="H16" i="14"/>
  <c r="I16" i="14" s="1"/>
  <c r="H17" i="14"/>
  <c r="I17" i="14" s="1"/>
  <c r="H18" i="14"/>
  <c r="I18" i="14" s="1"/>
  <c r="H19" i="14"/>
  <c r="I19" i="14" s="1"/>
  <c r="H20" i="14"/>
  <c r="I20" i="14" s="1"/>
  <c r="H21" i="14"/>
  <c r="I21" i="14" s="1"/>
  <c r="H22" i="14"/>
  <c r="I22" i="14" s="1"/>
  <c r="H23" i="14"/>
  <c r="I23" i="14" s="1"/>
  <c r="H24" i="14"/>
  <c r="I24" i="14" s="1"/>
  <c r="H25" i="14"/>
  <c r="I25" i="14" s="1"/>
  <c r="H26" i="14"/>
  <c r="I26" i="14" s="1"/>
  <c r="H27" i="14"/>
  <c r="I27" i="14" s="1"/>
  <c r="H28" i="14"/>
  <c r="I28" i="14" s="1"/>
  <c r="H29" i="14"/>
  <c r="I29" i="14" s="1"/>
  <c r="H30" i="14"/>
  <c r="I30" i="14" s="1"/>
  <c r="H31" i="14"/>
  <c r="I31" i="14" s="1"/>
  <c r="H32" i="14"/>
  <c r="I32" i="14" s="1"/>
  <c r="H33" i="14"/>
  <c r="I33" i="14" s="1"/>
  <c r="H34" i="14"/>
  <c r="I34" i="14" s="1"/>
  <c r="H35" i="14"/>
  <c r="I35" i="14" s="1"/>
  <c r="H36" i="14"/>
  <c r="I36" i="14" s="1"/>
  <c r="H37" i="14"/>
  <c r="I37" i="14" s="1"/>
  <c r="H38" i="14"/>
  <c r="I38" i="14" s="1"/>
  <c r="H39" i="14"/>
  <c r="I39" i="14" s="1"/>
  <c r="H40" i="14"/>
  <c r="I40" i="14" s="1"/>
  <c r="H41" i="14"/>
  <c r="I41" i="14" s="1"/>
  <c r="H42" i="14"/>
  <c r="I42" i="14" s="1"/>
  <c r="H43" i="14"/>
  <c r="I43" i="14" s="1"/>
  <c r="H44" i="14"/>
  <c r="I44" i="14" s="1"/>
  <c r="H45" i="14"/>
  <c r="I45" i="14" s="1"/>
  <c r="H46" i="14"/>
  <c r="I46" i="14" s="1"/>
  <c r="H47" i="14"/>
  <c r="I47" i="14" s="1"/>
  <c r="H48" i="14"/>
  <c r="I48" i="14" s="1"/>
  <c r="H49" i="14"/>
  <c r="I49" i="14" s="1"/>
  <c r="H50" i="14"/>
  <c r="I50" i="14" s="1"/>
  <c r="H51" i="14"/>
  <c r="I51" i="14" s="1"/>
  <c r="H52" i="14"/>
  <c r="I52" i="14" s="1"/>
  <c r="H53" i="14"/>
  <c r="I53" i="14" s="1"/>
  <c r="H54" i="14"/>
  <c r="I54" i="14" s="1"/>
  <c r="H55" i="14"/>
  <c r="I55" i="14" s="1"/>
  <c r="H56" i="14"/>
  <c r="I56" i="14" s="1"/>
  <c r="H57" i="14"/>
  <c r="I57" i="14" s="1"/>
  <c r="H58" i="14"/>
  <c r="I58" i="14" s="1"/>
  <c r="H59" i="14"/>
  <c r="I59" i="14" s="1"/>
  <c r="H60" i="14"/>
  <c r="I60" i="14" s="1"/>
  <c r="H61" i="14"/>
  <c r="I61" i="14" s="1"/>
  <c r="H62" i="14"/>
  <c r="I62" i="14" s="1"/>
  <c r="H63" i="14"/>
  <c r="I63" i="14" s="1"/>
  <c r="I7" i="14"/>
  <c r="J7" i="13" l="1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" i="13"/>
  <c r="J5" i="13" l="1"/>
  <c r="G59" i="13"/>
  <c r="G58" i="13"/>
  <c r="G45" i="13"/>
  <c r="G43" i="13"/>
  <c r="G42" i="13"/>
  <c r="G37" i="13"/>
  <c r="G35" i="13"/>
  <c r="G29" i="13"/>
  <c r="G27" i="13"/>
  <c r="G19" i="13"/>
  <c r="G18" i="13"/>
  <c r="H6" i="13"/>
  <c r="G6" i="13" s="1"/>
  <c r="H7" i="13"/>
  <c r="G7" i="13" s="1"/>
  <c r="H8" i="13"/>
  <c r="G8" i="13" s="1"/>
  <c r="H9" i="13"/>
  <c r="G9" i="13" s="1"/>
  <c r="H10" i="13"/>
  <c r="G10" i="13" s="1"/>
  <c r="H11" i="13"/>
  <c r="G11" i="13" s="1"/>
  <c r="H12" i="13"/>
  <c r="G12" i="13" s="1"/>
  <c r="H13" i="13"/>
  <c r="G13" i="13" s="1"/>
  <c r="H14" i="13"/>
  <c r="G14" i="13" s="1"/>
  <c r="H15" i="13"/>
  <c r="G15" i="13" s="1"/>
  <c r="H16" i="13"/>
  <c r="G16" i="13" s="1"/>
  <c r="H17" i="13"/>
  <c r="G17" i="13" s="1"/>
  <c r="H18" i="13"/>
  <c r="H19" i="13"/>
  <c r="H20" i="13"/>
  <c r="G20" i="13" s="1"/>
  <c r="H21" i="13"/>
  <c r="G21" i="13" s="1"/>
  <c r="H22" i="13"/>
  <c r="G22" i="13" s="1"/>
  <c r="H23" i="13"/>
  <c r="G23" i="13" s="1"/>
  <c r="H24" i="13"/>
  <c r="G24" i="13" s="1"/>
  <c r="H25" i="13"/>
  <c r="G25" i="13" s="1"/>
  <c r="H26" i="13"/>
  <c r="G26" i="13" s="1"/>
  <c r="H27" i="13"/>
  <c r="H28" i="13"/>
  <c r="G28" i="13" s="1"/>
  <c r="H29" i="13"/>
  <c r="H30" i="13"/>
  <c r="G30" i="13" s="1"/>
  <c r="H31" i="13"/>
  <c r="G31" i="13" s="1"/>
  <c r="H32" i="13"/>
  <c r="G32" i="13" s="1"/>
  <c r="H33" i="13"/>
  <c r="G33" i="13" s="1"/>
  <c r="H34" i="13"/>
  <c r="G34" i="13" s="1"/>
  <c r="H35" i="13"/>
  <c r="H36" i="13"/>
  <c r="G36" i="13" s="1"/>
  <c r="H37" i="13"/>
  <c r="H38" i="13"/>
  <c r="G38" i="13" s="1"/>
  <c r="H39" i="13"/>
  <c r="G39" i="13" s="1"/>
  <c r="H40" i="13"/>
  <c r="G40" i="13" s="1"/>
  <c r="H41" i="13"/>
  <c r="G41" i="13" s="1"/>
  <c r="H42" i="13"/>
  <c r="H43" i="13"/>
  <c r="H44" i="13"/>
  <c r="G44" i="13" s="1"/>
  <c r="H45" i="13"/>
  <c r="H46" i="13"/>
  <c r="G46" i="13" s="1"/>
  <c r="H47" i="13"/>
  <c r="G47" i="13" s="1"/>
  <c r="H48" i="13"/>
  <c r="G48" i="13" s="1"/>
  <c r="H49" i="13"/>
  <c r="G49" i="13" s="1"/>
  <c r="H50" i="13"/>
  <c r="G50" i="13" s="1"/>
  <c r="H51" i="13"/>
  <c r="G51" i="13" s="1"/>
  <c r="H52" i="13"/>
  <c r="G52" i="13" s="1"/>
  <c r="H53" i="13"/>
  <c r="G53" i="13" s="1"/>
  <c r="H54" i="13"/>
  <c r="G54" i="13" s="1"/>
  <c r="H55" i="13"/>
  <c r="G55" i="13" s="1"/>
  <c r="H56" i="13"/>
  <c r="G56" i="13" s="1"/>
  <c r="H57" i="13"/>
  <c r="G57" i="13" s="1"/>
  <c r="H58" i="13"/>
  <c r="H59" i="13"/>
  <c r="H60" i="13"/>
  <c r="G60" i="13" s="1"/>
  <c r="H61" i="13"/>
  <c r="G61" i="13" s="1"/>
  <c r="H62" i="13"/>
  <c r="G62" i="13" s="1"/>
  <c r="H63" i="13"/>
  <c r="G63" i="13" s="1"/>
  <c r="H64" i="13"/>
  <c r="G64" i="13" s="1"/>
  <c r="F6" i="14"/>
  <c r="G5" i="13" l="1"/>
  <c r="E5" i="13"/>
  <c r="F5" i="13" l="1"/>
  <c r="I6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6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 xml:space="preserve">
단가총액을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작성하면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산출비율에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의해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품목별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단가금액이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산출
주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산출된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연간예정수량을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곱한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계약체결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5" authorId="0" shapeId="0" xr:uid="{00000000-0006-0000-0100-000001000000}">
      <text>
        <r>
          <rPr>
            <b/>
            <sz val="12"/>
            <color indexed="81"/>
            <rFont val="맑은 고딕"/>
            <family val="3"/>
            <charset val="129"/>
            <scheme val="major"/>
          </rPr>
          <t>총액을 작성하면 산출비율에 의해 품목별 단가금액이 산출
주) 산출된 단가에 따라 계약체결</t>
        </r>
      </text>
    </comment>
  </commentList>
</comments>
</file>

<file path=xl/sharedStrings.xml><?xml version="1.0" encoding="utf-8"?>
<sst xmlns="http://schemas.openxmlformats.org/spreadsheetml/2006/main" count="337" uniqueCount="199">
  <si>
    <t>근조리본</t>
  </si>
  <si>
    <t>고급차리본</t>
  </si>
  <si>
    <t>품  명</t>
    <phoneticPr fontId="3" type="noConversion"/>
  </si>
  <si>
    <t>재질 및 규격</t>
    <phoneticPr fontId="3" type="noConversion"/>
  </si>
  <si>
    <t>NO</t>
    <phoneticPr fontId="2" type="noConversion"/>
  </si>
  <si>
    <t>구분</t>
    <phoneticPr fontId="2" type="noConversion"/>
  </si>
  <si>
    <t>조위록(우단)</t>
  </si>
  <si>
    <t>우단, 한지, 26*39</t>
  </si>
  <si>
    <t>양초</t>
  </si>
  <si>
    <t>파라핀, 4.8*22</t>
  </si>
  <si>
    <t>면</t>
  </si>
  <si>
    <t>한지</t>
  </si>
  <si>
    <t>탈지면A형</t>
  </si>
  <si>
    <t>면(솜)50g</t>
  </si>
  <si>
    <t>알코올(고급)</t>
  </si>
  <si>
    <t>특예단</t>
  </si>
  <si>
    <t>공단, 수실 26*14</t>
  </si>
  <si>
    <t>목분, 2타=1갑</t>
  </si>
  <si>
    <t>꽃신(습신)</t>
  </si>
  <si>
    <t>폴리, 12*3</t>
  </si>
  <si>
    <t>폴리에스텔, 본넷장식, 종교별</t>
  </si>
  <si>
    <t>염보</t>
  </si>
  <si>
    <t>인견100%</t>
  </si>
  <si>
    <t>고급사진리본</t>
  </si>
  <si>
    <t>플라스틱+폴리</t>
  </si>
  <si>
    <t>고급관보</t>
  </si>
  <si>
    <t>폴리100%</t>
  </si>
  <si>
    <t>인견명정</t>
  </si>
  <si>
    <t>1.0오동관</t>
  </si>
  <si>
    <t>1.0오동맞춤관</t>
  </si>
  <si>
    <t>1.5오동관</t>
  </si>
  <si>
    <t>1.5오동맞춤관</t>
  </si>
  <si>
    <t>1.5오동2단관</t>
  </si>
  <si>
    <t>애기관(오동)</t>
  </si>
  <si>
    <t>1.5솔송유절관</t>
  </si>
  <si>
    <t>1.5향유절관</t>
  </si>
  <si>
    <t>1.5오동횡대</t>
  </si>
  <si>
    <t>2.0오동횡대</t>
  </si>
  <si>
    <t>1.5오동맞춤횡대</t>
  </si>
  <si>
    <t>2.0오동맞춤횡대</t>
  </si>
  <si>
    <t>1.5솔송횡대</t>
  </si>
  <si>
    <t>1.5향횡대</t>
  </si>
  <si>
    <t>1.5솔송맞춤횡대</t>
  </si>
  <si>
    <t>1.5향맞춤횡대</t>
  </si>
  <si>
    <t>5품수의</t>
  </si>
  <si>
    <t>기계대마수의</t>
  </si>
  <si>
    <t>수직대마수의</t>
  </si>
  <si>
    <t>1품수의</t>
  </si>
  <si>
    <t>15수대마수의</t>
  </si>
  <si>
    <t>5품멧베</t>
  </si>
  <si>
    <t>기계대마멧베</t>
  </si>
  <si>
    <t>수직대마멧베</t>
  </si>
  <si>
    <t>1품멧베</t>
  </si>
  <si>
    <t>15수대마멧베</t>
  </si>
  <si>
    <t>수시이불</t>
  </si>
  <si>
    <t>애수의</t>
  </si>
  <si>
    <t>합 계</t>
    <phoneticPr fontId="2" type="noConversion"/>
  </si>
  <si>
    <t>우단, 종교별, 사이즈별</t>
  </si>
  <si>
    <t>원목, 32*12</t>
  </si>
  <si>
    <t>종이 20장</t>
  </si>
  <si>
    <t>에틸알콜, 250ml</t>
  </si>
  <si>
    <t>안치대</t>
  </si>
  <si>
    <t>DL-150(수직포원단)</t>
  </si>
  <si>
    <t>고급여상복</t>
  </si>
  <si>
    <t>고급완장세트</t>
  </si>
  <si>
    <t>고인위생용품</t>
  </si>
  <si>
    <t>연간예정수량</t>
    <phoneticPr fontId="2" type="noConversion"/>
  </si>
  <si>
    <t>단가비율(%)</t>
    <phoneticPr fontId="2" type="noConversion"/>
  </si>
  <si>
    <t>6품개량수의</t>
  </si>
  <si>
    <t>1.5향유절 2단관</t>
  </si>
  <si>
    <t>우단관보(관보)</t>
  </si>
  <si>
    <t>입관베개(원형)</t>
  </si>
  <si>
    <t>향고급(동광향)</t>
  </si>
  <si>
    <t>입관부속품</t>
  </si>
  <si>
    <t>저마+솜</t>
  </si>
  <si>
    <t>고급결관바</t>
  </si>
  <si>
    <t>면+폴리</t>
  </si>
  <si>
    <t>단가</t>
    <phoneticPr fontId="2" type="noConversion"/>
  </si>
  <si>
    <t>총액</t>
    <phoneticPr fontId="2" type="noConversion"/>
  </si>
  <si>
    <t>장의용품 소요 예정수량 및 단가비율표</t>
    <phoneticPr fontId="2" type="noConversion"/>
  </si>
  <si>
    <t>1.0오동2단관</t>
  </si>
  <si>
    <t>폴리에스테르</t>
  </si>
  <si>
    <t>(단위: 원, 부가세 포함)</t>
    <phoneticPr fontId="2" type="noConversion"/>
  </si>
  <si>
    <t>1950*510*357*25 집성목 중국</t>
  </si>
  <si>
    <t>1870*480*354*27 집성목 중국</t>
  </si>
  <si>
    <t>1.0오동관(상)</t>
  </si>
  <si>
    <t>맞춤규격, 집성목 중국</t>
  </si>
  <si>
    <t>맞춤규격, 통판 중국</t>
  </si>
  <si>
    <t>1980*550*420*42 통판 중국</t>
  </si>
  <si>
    <t>1970*510*383*42 통판 중국</t>
  </si>
  <si>
    <t>1985*550*420*42 집성목 중국</t>
  </si>
  <si>
    <t>1970*510*383*42 집성목 중국</t>
  </si>
  <si>
    <t>660*300*42 집성목 중국</t>
  </si>
  <si>
    <t>1970*510*383*42 집성목 미국</t>
  </si>
  <si>
    <t>660*300*58 집성목 중국</t>
  </si>
  <si>
    <t>150Cm미만, 집성목 중국</t>
  </si>
  <si>
    <t>혼용사</t>
  </si>
  <si>
    <t>수시복건</t>
  </si>
  <si>
    <t>공단, 천연펄프</t>
  </si>
  <si>
    <t>위패(명패)</t>
  </si>
  <si>
    <t>이송용(바디백)</t>
  </si>
  <si>
    <t>수
의
류
(12종)</t>
    <phoneticPr fontId="2" type="noConversion"/>
  </si>
  <si>
    <t>대마100% 기계직 중국</t>
  </si>
  <si>
    <t>대마100% 수직 중국</t>
  </si>
  <si>
    <t>아마100% 기계직 중국</t>
  </si>
  <si>
    <t>저마100%(도포깃,대대장식,흉베) 기계직 중국</t>
  </si>
  <si>
    <t>대마100% 반수직 중국</t>
  </si>
  <si>
    <t>혼용사 기계직 중국</t>
  </si>
  <si>
    <t>목
관
류
(20종)</t>
    <phoneticPr fontId="2" type="noConversion"/>
  </si>
  <si>
    <t>1950*510*384*27 집성목 중국</t>
  </si>
  <si>
    <t>1.5솔송유절2단관</t>
  </si>
  <si>
    <t>660*300*42 통판 중국</t>
  </si>
  <si>
    <t>맞춤규격, 집성목 미국</t>
  </si>
  <si>
    <t>1980*550*420*42 집성목 미국</t>
  </si>
  <si>
    <t>660*300*42 집성목 미국</t>
  </si>
  <si>
    <t>부
속
류
(27종)</t>
    <phoneticPr fontId="2" type="noConversion"/>
  </si>
  <si>
    <t>set(파우더3포, 스프레이, 티슈 등)</t>
  </si>
  <si>
    <t>소창20마(결관포)</t>
  </si>
  <si>
    <t>나일론, 소창27M</t>
  </si>
  <si>
    <t>폴레에스텔 이불, 요</t>
  </si>
  <si>
    <t>흡수매트,비닐2400*2900(2장)</t>
  </si>
  <si>
    <t>1</t>
  </si>
  <si>
    <t>16</t>
  </si>
  <si>
    <t>2</t>
  </si>
  <si>
    <t>9</t>
  </si>
  <si>
    <t>12</t>
  </si>
  <si>
    <t>3</t>
  </si>
  <si>
    <t>7품수의</t>
  </si>
  <si>
    <t>1.0오동대특관</t>
  </si>
  <si>
    <t>1980*550*420*42 통판 미국</t>
  </si>
  <si>
    <t>1970*510*383*42 통판 미국</t>
  </si>
  <si>
    <t>1.5오동대특관</t>
  </si>
  <si>
    <t>1.5향유절2단관</t>
  </si>
  <si>
    <t>수
의
류
(11종)</t>
    <phoneticPr fontId="2" type="noConversion"/>
  </si>
  <si>
    <t>단가</t>
    <phoneticPr fontId="2" type="noConversion"/>
  </si>
  <si>
    <t>코드</t>
    <phoneticPr fontId="2" type="noConversion"/>
  </si>
  <si>
    <t>FC000001</t>
  </si>
  <si>
    <t>FC000003</t>
  </si>
  <si>
    <t>면50% + 저마50%  기계직  중국</t>
  </si>
  <si>
    <t>FC000006</t>
  </si>
  <si>
    <t>대마100%  기계직  중국</t>
  </si>
  <si>
    <t>FC000008</t>
  </si>
  <si>
    <t>FC000010</t>
  </si>
  <si>
    <t>대마100%  수직  중국</t>
  </si>
  <si>
    <t>FC000014</t>
  </si>
  <si>
    <t>FC000015</t>
  </si>
  <si>
    <t>FD000005</t>
  </si>
  <si>
    <t>FD000007</t>
  </si>
  <si>
    <t>FD000009</t>
  </si>
  <si>
    <t>FD000013</t>
  </si>
  <si>
    <t>FE000001</t>
  </si>
  <si>
    <t>FE000002</t>
  </si>
  <si>
    <t>FE000003</t>
  </si>
  <si>
    <t>FE000004</t>
  </si>
  <si>
    <t>FE000005</t>
  </si>
  <si>
    <t>FE000006</t>
  </si>
  <si>
    <t>FE000012</t>
  </si>
  <si>
    <t>FE000016</t>
  </si>
  <si>
    <t>FE000017</t>
  </si>
  <si>
    <t>FE000018</t>
  </si>
  <si>
    <t>FE000019</t>
  </si>
  <si>
    <t>FE000020</t>
  </si>
  <si>
    <t>FF000001</t>
  </si>
  <si>
    <t>FF000002</t>
  </si>
  <si>
    <t>FF000003</t>
  </si>
  <si>
    <t>FF000004</t>
  </si>
  <si>
    <t>FF000005</t>
  </si>
  <si>
    <t>FF000006</t>
  </si>
  <si>
    <t>FF000007</t>
  </si>
  <si>
    <t>FF000008</t>
  </si>
  <si>
    <t>FG000019</t>
  </si>
  <si>
    <t>FG000021</t>
  </si>
  <si>
    <t>FG000022</t>
  </si>
  <si>
    <t>FG000023</t>
  </si>
  <si>
    <t>FG000024</t>
  </si>
  <si>
    <t>FG000028</t>
  </si>
  <si>
    <t>FG000029</t>
  </si>
  <si>
    <t>FG000030</t>
  </si>
  <si>
    <t>FG000032</t>
  </si>
  <si>
    <t>FG000035</t>
  </si>
  <si>
    <t>FG000038</t>
  </si>
  <si>
    <t>FG000042</t>
  </si>
  <si>
    <t>FG000044</t>
  </si>
  <si>
    <t>FG000046</t>
  </si>
  <si>
    <t>FG000065</t>
  </si>
  <si>
    <t>FG000066</t>
  </si>
  <si>
    <t>FG000067</t>
  </si>
  <si>
    <t>FG000068</t>
  </si>
  <si>
    <t>FG000070</t>
  </si>
  <si>
    <t>FG000071</t>
  </si>
  <si>
    <t>FG000073</t>
  </si>
  <si>
    <t>FG000074</t>
  </si>
  <si>
    <t>FG000075</t>
  </si>
  <si>
    <t>FH000012</t>
  </si>
  <si>
    <t>FH000013</t>
  </si>
  <si>
    <t>FH000014</t>
  </si>
  <si>
    <t>대마 100% 반수직을 대마+저마 반수직</t>
  </si>
  <si>
    <t>[붙임 2]</t>
    <phoneticPr fontId="2" type="noConversion"/>
  </si>
  <si>
    <t>부
속
류
(26종)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</si>
</sst>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0_);[Red]\(#,##0.000\)"/>
    <numFmt numFmtId="177" formatCode="0.00000%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Fill="1">
      <alignment vertical="center"/>
    </xf>
    <xf numFmtId="0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41" fontId="4" fillId="0" borderId="0" xfId="130" applyFont="1" applyFill="1">
      <alignment vertical="center"/>
    </xf>
    <xf numFmtId="41" fontId="6" fillId="0" borderId="8" xfId="130" applyFont="1" applyFill="1" applyBorder="1" applyAlignment="1">
      <alignment horizontal="center" vertical="center" wrapText="1"/>
    </xf>
    <xf numFmtId="177" fontId="9" fillId="0" borderId="1" xfId="128" applyNumberFormat="1" applyFont="1" applyFill="1" applyBorder="1" applyAlignment="1">
      <alignment horizontal="right" vertical="center"/>
    </xf>
    <xf numFmtId="177" fontId="9" fillId="0" borderId="2" xfId="128" applyNumberFormat="1" applyFont="1" applyFill="1" applyBorder="1" applyAlignment="1">
      <alignment horizontal="right" vertical="center"/>
    </xf>
    <xf numFmtId="177" fontId="6" fillId="0" borderId="8" xfId="128" applyNumberFormat="1" applyFont="1" applyFill="1" applyBorder="1" applyAlignment="1">
      <alignment horizontal="right" vertical="center" wrapText="1"/>
    </xf>
    <xf numFmtId="41" fontId="6" fillId="3" borderId="10" xfId="130" applyFont="1" applyFill="1" applyBorder="1" applyAlignment="1">
      <alignment horizontal="center" vertical="center" wrapText="1"/>
    </xf>
    <xf numFmtId="41" fontId="9" fillId="0" borderId="2" xfId="130" applyNumberFormat="1" applyFont="1" applyFill="1" applyBorder="1" applyAlignment="1">
      <alignment horizontal="center" vertical="center"/>
    </xf>
    <xf numFmtId="41" fontId="9" fillId="0" borderId="6" xfId="130" applyFont="1" applyFill="1" applyBorder="1" applyAlignment="1">
      <alignment horizontal="center" vertical="center"/>
    </xf>
    <xf numFmtId="41" fontId="12" fillId="0" borderId="2" xfId="13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1" fontId="12" fillId="0" borderId="1" xfId="13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41" fontId="13" fillId="0" borderId="1" xfId="130" applyFont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 wrapText="1"/>
    </xf>
    <xf numFmtId="177" fontId="9" fillId="0" borderId="7" xfId="128" applyNumberFormat="1" applyFont="1" applyFill="1" applyBorder="1" applyAlignment="1">
      <alignment horizontal="right" vertical="center"/>
    </xf>
    <xf numFmtId="41" fontId="9" fillId="0" borderId="21" xfId="130" applyNumberFormat="1" applyFont="1" applyFill="1" applyBorder="1" applyAlignment="1">
      <alignment horizontal="center" vertical="center"/>
    </xf>
    <xf numFmtId="41" fontId="5" fillId="0" borderId="0" xfId="130" applyFont="1">
      <alignment vertical="center"/>
    </xf>
    <xf numFmtId="41" fontId="5" fillId="0" borderId="0" xfId="130" applyFont="1" applyAlignment="1">
      <alignment horizontal="center" vertical="center"/>
    </xf>
    <xf numFmtId="41" fontId="6" fillId="0" borderId="10" xfId="130" applyFont="1" applyFill="1" applyBorder="1" applyAlignment="1">
      <alignment horizontal="center" vertical="center" wrapText="1"/>
    </xf>
    <xf numFmtId="41" fontId="6" fillId="4" borderId="8" xfId="130" applyFont="1" applyFill="1" applyBorder="1" applyAlignment="1">
      <alignment horizontal="center" vertical="center" wrapText="1"/>
    </xf>
    <xf numFmtId="41" fontId="9" fillId="0" borderId="22" xfId="130" applyFont="1" applyFill="1" applyBorder="1" applyAlignment="1">
      <alignment horizontal="center" vertical="center"/>
    </xf>
    <xf numFmtId="9" fontId="6" fillId="0" borderId="8" xfId="128" applyNumberFormat="1" applyFont="1" applyFill="1" applyBorder="1" applyAlignment="1">
      <alignment horizontal="right" vertical="center" wrapText="1"/>
    </xf>
    <xf numFmtId="41" fontId="9" fillId="0" borderId="1" xfId="130" applyNumberFormat="1" applyFont="1" applyFill="1" applyBorder="1" applyAlignment="1">
      <alignment horizontal="center" vertical="center"/>
    </xf>
    <xf numFmtId="41" fontId="9" fillId="0" borderId="23" xfId="130" applyFont="1" applyFill="1" applyBorder="1" applyAlignment="1">
      <alignment horizontal="center" vertical="center"/>
    </xf>
    <xf numFmtId="41" fontId="13" fillId="0" borderId="7" xfId="130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6" fillId="0" borderId="17" xfId="0" applyNumberFormat="1" applyFont="1" applyBorder="1" applyAlignment="1">
      <alignment horizontal="right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41" fontId="6" fillId="2" borderId="12" xfId="130" applyFont="1" applyFill="1" applyBorder="1" applyAlignment="1">
      <alignment horizontal="center" vertical="center" wrapText="1"/>
    </xf>
    <xf numFmtId="41" fontId="6" fillId="2" borderId="3" xfId="130" applyFont="1" applyFill="1" applyBorder="1" applyAlignment="1">
      <alignment horizontal="center" vertical="center" wrapText="1"/>
    </xf>
    <xf numFmtId="176" fontId="6" fillId="2" borderId="12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13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15" xfId="0" applyNumberFormat="1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</cellXfs>
  <cellStyles count="133">
    <cellStyle name="백분율" xfId="128" builtinId="5"/>
    <cellStyle name="쉼표 [0]" xfId="130" builtinId="6"/>
    <cellStyle name="쉼표 [0] 2" xfId="129" xr:uid="{00000000-0005-0000-0000-000002000000}"/>
    <cellStyle name="쉼표 [0] 3" xfId="131" xr:uid="{00000000-0005-0000-0000-000003000000}"/>
    <cellStyle name="쉼표 [0] 4" xfId="9" xr:uid="{00000000-0005-0000-0000-000004000000}"/>
    <cellStyle name="쉼표 [0] 5" xfId="132" xr:uid="{00000000-0005-0000-0000-000005000000}"/>
    <cellStyle name="표준" xfId="0" builtinId="0"/>
    <cellStyle name="표준 10" xfId="47" xr:uid="{00000000-0005-0000-0000-000007000000}"/>
    <cellStyle name="표준 11" xfId="83" xr:uid="{00000000-0005-0000-0000-000008000000}"/>
    <cellStyle name="표준 2" xfId="1" xr:uid="{00000000-0005-0000-0000-000009000000}"/>
    <cellStyle name="표준 2 10" xfId="17" xr:uid="{00000000-0005-0000-0000-00000A000000}"/>
    <cellStyle name="표준 2 10 2" xfId="74" xr:uid="{00000000-0005-0000-0000-00000B000000}"/>
    <cellStyle name="표준 2 10 3" xfId="88" xr:uid="{00000000-0005-0000-0000-00000C000000}"/>
    <cellStyle name="표준 2 10 4" xfId="101" xr:uid="{00000000-0005-0000-0000-00000D000000}"/>
    <cellStyle name="표준 2 10 5" xfId="112" xr:uid="{00000000-0005-0000-0000-00000E000000}"/>
    <cellStyle name="표준 2 10 6" xfId="125" xr:uid="{00000000-0005-0000-0000-00000F000000}"/>
    <cellStyle name="표준 2 10 7" xfId="26" xr:uid="{00000000-0005-0000-0000-000010000000}"/>
    <cellStyle name="표준 2 11" xfId="37" xr:uid="{00000000-0005-0000-0000-000011000000}"/>
    <cellStyle name="표준 2 12" xfId="49" xr:uid="{00000000-0005-0000-0000-000012000000}"/>
    <cellStyle name="표준 2 13" xfId="60" xr:uid="{00000000-0005-0000-0000-000013000000}"/>
    <cellStyle name="표준 2 14" xfId="71" xr:uid="{00000000-0005-0000-0000-000014000000}"/>
    <cellStyle name="표준 2 15" xfId="85" xr:uid="{00000000-0005-0000-0000-000015000000}"/>
    <cellStyle name="표준 2 16" xfId="98" xr:uid="{00000000-0005-0000-0000-000016000000}"/>
    <cellStyle name="표준 2 17" xfId="113" xr:uid="{00000000-0005-0000-0000-000017000000}"/>
    <cellStyle name="표준 2 18" xfId="126" xr:uid="{00000000-0005-0000-0000-000018000000}"/>
    <cellStyle name="표준 2 2" xfId="2" xr:uid="{00000000-0005-0000-0000-000019000000}"/>
    <cellStyle name="표준 2 2 10" xfId="114" xr:uid="{00000000-0005-0000-0000-00001A000000}"/>
    <cellStyle name="표준 2 2 2" xfId="20" xr:uid="{00000000-0005-0000-0000-00001B000000}"/>
    <cellStyle name="표준 2 2 3" xfId="27" xr:uid="{00000000-0005-0000-0000-00001C000000}"/>
    <cellStyle name="표준 2 2 4" xfId="34" xr:uid="{00000000-0005-0000-0000-00001D000000}"/>
    <cellStyle name="표준 2 2 5" xfId="45" xr:uid="{00000000-0005-0000-0000-00001E000000}"/>
    <cellStyle name="표준 2 2 6" xfId="61" xr:uid="{00000000-0005-0000-0000-00001F000000}"/>
    <cellStyle name="표준 2 2 7" xfId="68" xr:uid="{00000000-0005-0000-0000-000020000000}"/>
    <cellStyle name="표준 2 2 8" xfId="81" xr:uid="{00000000-0005-0000-0000-000021000000}"/>
    <cellStyle name="표준 2 2 9" xfId="95" xr:uid="{00000000-0005-0000-0000-000022000000}"/>
    <cellStyle name="표준 2 3" xfId="6" xr:uid="{00000000-0005-0000-0000-000023000000}"/>
    <cellStyle name="표준 2 3 10" xfId="118" xr:uid="{00000000-0005-0000-0000-000024000000}"/>
    <cellStyle name="표준 2 3 2" xfId="24" xr:uid="{00000000-0005-0000-0000-000025000000}"/>
    <cellStyle name="표준 2 3 3" xfId="31" xr:uid="{00000000-0005-0000-0000-000026000000}"/>
    <cellStyle name="표준 2 3 4" xfId="42" xr:uid="{00000000-0005-0000-0000-000027000000}"/>
    <cellStyle name="표준 2 3 5" xfId="54" xr:uid="{00000000-0005-0000-0000-000028000000}"/>
    <cellStyle name="표준 2 3 6" xfId="65" xr:uid="{00000000-0005-0000-0000-000029000000}"/>
    <cellStyle name="표준 2 3 7" xfId="78" xr:uid="{00000000-0005-0000-0000-00002A000000}"/>
    <cellStyle name="표준 2 3 8" xfId="92" xr:uid="{00000000-0005-0000-0000-00002B000000}"/>
    <cellStyle name="표준 2 3 9" xfId="105" xr:uid="{00000000-0005-0000-0000-00002C000000}"/>
    <cellStyle name="표준 2 4" xfId="3" xr:uid="{00000000-0005-0000-0000-00002D000000}"/>
    <cellStyle name="표준 2 4 10" xfId="115" xr:uid="{00000000-0005-0000-0000-00002E000000}"/>
    <cellStyle name="표준 2 4 2" xfId="21" xr:uid="{00000000-0005-0000-0000-00002F000000}"/>
    <cellStyle name="표준 2 4 3" xfId="28" xr:uid="{00000000-0005-0000-0000-000030000000}"/>
    <cellStyle name="표준 2 4 4" xfId="39" xr:uid="{00000000-0005-0000-0000-000031000000}"/>
    <cellStyle name="표준 2 4 5" xfId="51" xr:uid="{00000000-0005-0000-0000-000032000000}"/>
    <cellStyle name="표준 2 4 6" xfId="62" xr:uid="{00000000-0005-0000-0000-000033000000}"/>
    <cellStyle name="표준 2 4 7" xfId="75" xr:uid="{00000000-0005-0000-0000-000034000000}"/>
    <cellStyle name="표준 2 4 8" xfId="89" xr:uid="{00000000-0005-0000-0000-000035000000}"/>
    <cellStyle name="표준 2 4 9" xfId="102" xr:uid="{00000000-0005-0000-0000-000036000000}"/>
    <cellStyle name="표준 2 5" xfId="7" xr:uid="{00000000-0005-0000-0000-000037000000}"/>
    <cellStyle name="표준 2 5 10" xfId="119" xr:uid="{00000000-0005-0000-0000-000038000000}"/>
    <cellStyle name="표준 2 5 11" xfId="19" xr:uid="{00000000-0005-0000-0000-000039000000}"/>
    <cellStyle name="표준 2 5 2" xfId="25" xr:uid="{00000000-0005-0000-0000-00003A000000}"/>
    <cellStyle name="표준 2 5 3" xfId="32" xr:uid="{00000000-0005-0000-0000-00003B000000}"/>
    <cellStyle name="표준 2 5 4" xfId="43" xr:uid="{00000000-0005-0000-0000-00003C000000}"/>
    <cellStyle name="표준 2 5 5" xfId="55" xr:uid="{00000000-0005-0000-0000-00003D000000}"/>
    <cellStyle name="표준 2 5 6" xfId="66" xr:uid="{00000000-0005-0000-0000-00003E000000}"/>
    <cellStyle name="표준 2 5 7" xfId="79" xr:uid="{00000000-0005-0000-0000-00003F000000}"/>
    <cellStyle name="표준 2 5 8" xfId="93" xr:uid="{00000000-0005-0000-0000-000040000000}"/>
    <cellStyle name="표준 2 5 9" xfId="106" xr:uid="{00000000-0005-0000-0000-000041000000}"/>
    <cellStyle name="표준 2 6" xfId="8" xr:uid="{00000000-0005-0000-0000-000042000000}"/>
    <cellStyle name="표준 2 6 2" xfId="33" xr:uid="{00000000-0005-0000-0000-000043000000}"/>
    <cellStyle name="표준 2 6 3" xfId="44" xr:uid="{00000000-0005-0000-0000-000044000000}"/>
    <cellStyle name="표준 2 6 4" xfId="56" xr:uid="{00000000-0005-0000-0000-000045000000}"/>
    <cellStyle name="표준 2 6 5" xfId="67" xr:uid="{00000000-0005-0000-0000-000046000000}"/>
    <cellStyle name="표준 2 6 6" xfId="80" xr:uid="{00000000-0005-0000-0000-000047000000}"/>
    <cellStyle name="표준 2 6 7" xfId="94" xr:uid="{00000000-0005-0000-0000-000048000000}"/>
    <cellStyle name="표준 2 6 8" xfId="107" xr:uid="{00000000-0005-0000-0000-000049000000}"/>
    <cellStyle name="표준 2 6 9" xfId="120" xr:uid="{00000000-0005-0000-0000-00004A000000}"/>
    <cellStyle name="표준 2 7" xfId="11" xr:uid="{00000000-0005-0000-0000-00004B000000}"/>
    <cellStyle name="표준 2 7 2" xfId="35" xr:uid="{00000000-0005-0000-0000-00004C000000}"/>
    <cellStyle name="표준 2 7 3" xfId="46" xr:uid="{00000000-0005-0000-0000-00004D000000}"/>
    <cellStyle name="표준 2 7 4" xfId="57" xr:uid="{00000000-0005-0000-0000-00004E000000}"/>
    <cellStyle name="표준 2 7 5" xfId="69" xr:uid="{00000000-0005-0000-0000-00004F000000}"/>
    <cellStyle name="표준 2 7 6" xfId="82" xr:uid="{00000000-0005-0000-0000-000050000000}"/>
    <cellStyle name="표준 2 7 7" xfId="96" xr:uid="{00000000-0005-0000-0000-000051000000}"/>
    <cellStyle name="표준 2 7 8" xfId="108" xr:uid="{00000000-0005-0000-0000-000052000000}"/>
    <cellStyle name="표준 2 7 9" xfId="121" xr:uid="{00000000-0005-0000-0000-000053000000}"/>
    <cellStyle name="표준 2 8" xfId="13" xr:uid="{00000000-0005-0000-0000-000054000000}"/>
    <cellStyle name="표준 2 8 2" xfId="36" xr:uid="{00000000-0005-0000-0000-000055000000}"/>
    <cellStyle name="표준 2 8 3" xfId="48" xr:uid="{00000000-0005-0000-0000-000056000000}"/>
    <cellStyle name="표준 2 8 4" xfId="58" xr:uid="{00000000-0005-0000-0000-000057000000}"/>
    <cellStyle name="표준 2 8 5" xfId="70" xr:uid="{00000000-0005-0000-0000-000058000000}"/>
    <cellStyle name="표준 2 8 6" xfId="84" xr:uid="{00000000-0005-0000-0000-000059000000}"/>
    <cellStyle name="표준 2 8 7" xfId="97" xr:uid="{00000000-0005-0000-0000-00005A000000}"/>
    <cellStyle name="표준 2 8 8" xfId="109" xr:uid="{00000000-0005-0000-0000-00005B000000}"/>
    <cellStyle name="표준 2 8 9" xfId="122" xr:uid="{00000000-0005-0000-0000-00005C000000}"/>
    <cellStyle name="표준 2 9" xfId="15" xr:uid="{00000000-0005-0000-0000-00005D000000}"/>
    <cellStyle name="표준 2 9 2" xfId="38" xr:uid="{00000000-0005-0000-0000-00005E000000}"/>
    <cellStyle name="표준 2 9 3" xfId="50" xr:uid="{00000000-0005-0000-0000-00005F000000}"/>
    <cellStyle name="표준 2 9 4" xfId="59" xr:uid="{00000000-0005-0000-0000-000060000000}"/>
    <cellStyle name="표준 2 9 5" xfId="72" xr:uid="{00000000-0005-0000-0000-000061000000}"/>
    <cellStyle name="표준 2 9 6" xfId="86" xr:uid="{00000000-0005-0000-0000-000062000000}"/>
    <cellStyle name="표준 2 9 7" xfId="99" xr:uid="{00000000-0005-0000-0000-000063000000}"/>
    <cellStyle name="표준 2 9 8" xfId="110" xr:uid="{00000000-0005-0000-0000-000064000000}"/>
    <cellStyle name="표준 2 9 9" xfId="123" xr:uid="{00000000-0005-0000-0000-000065000000}"/>
    <cellStyle name="표준 3" xfId="5" xr:uid="{00000000-0005-0000-0000-000066000000}"/>
    <cellStyle name="표준 3 10" xfId="117" xr:uid="{00000000-0005-0000-0000-000067000000}"/>
    <cellStyle name="표준 3 11" xfId="127" xr:uid="{00000000-0005-0000-0000-000068000000}"/>
    <cellStyle name="표준 3 2" xfId="23" xr:uid="{00000000-0005-0000-0000-000069000000}"/>
    <cellStyle name="표준 3 3" xfId="30" xr:uid="{00000000-0005-0000-0000-00006A000000}"/>
    <cellStyle name="표준 3 4" xfId="41" xr:uid="{00000000-0005-0000-0000-00006B000000}"/>
    <cellStyle name="표준 3 5" xfId="53" xr:uid="{00000000-0005-0000-0000-00006C000000}"/>
    <cellStyle name="표준 3 6" xfId="64" xr:uid="{00000000-0005-0000-0000-00006D000000}"/>
    <cellStyle name="표준 3 7" xfId="77" xr:uid="{00000000-0005-0000-0000-00006E000000}"/>
    <cellStyle name="표준 3 8" xfId="91" xr:uid="{00000000-0005-0000-0000-00006F000000}"/>
    <cellStyle name="표준 3 9" xfId="104" xr:uid="{00000000-0005-0000-0000-000070000000}"/>
    <cellStyle name="표준 4" xfId="4" xr:uid="{00000000-0005-0000-0000-000071000000}"/>
    <cellStyle name="표준 4 10" xfId="116" xr:uid="{00000000-0005-0000-0000-000072000000}"/>
    <cellStyle name="표준 4 11" xfId="18" xr:uid="{00000000-0005-0000-0000-000073000000}"/>
    <cellStyle name="표준 4 2" xfId="22" xr:uid="{00000000-0005-0000-0000-000074000000}"/>
    <cellStyle name="표준 4 3" xfId="29" xr:uid="{00000000-0005-0000-0000-000075000000}"/>
    <cellStyle name="표준 4 4" xfId="40" xr:uid="{00000000-0005-0000-0000-000076000000}"/>
    <cellStyle name="표준 4 5" xfId="52" xr:uid="{00000000-0005-0000-0000-000077000000}"/>
    <cellStyle name="표준 4 6" xfId="63" xr:uid="{00000000-0005-0000-0000-000078000000}"/>
    <cellStyle name="표준 4 7" xfId="76" xr:uid="{00000000-0005-0000-0000-000079000000}"/>
    <cellStyle name="표준 4 8" xfId="90" xr:uid="{00000000-0005-0000-0000-00007A000000}"/>
    <cellStyle name="표준 4 9" xfId="103" xr:uid="{00000000-0005-0000-0000-00007B000000}"/>
    <cellStyle name="표준 5" xfId="14" xr:uid="{00000000-0005-0000-0000-00007C000000}"/>
    <cellStyle name="표준 6" xfId="10" xr:uid="{00000000-0005-0000-0000-00007D000000}"/>
    <cellStyle name="표준 7" xfId="12" xr:uid="{00000000-0005-0000-0000-00007E000000}"/>
    <cellStyle name="표준 8" xfId="16" xr:uid="{00000000-0005-0000-0000-00007F000000}"/>
    <cellStyle name="표준 8 2" xfId="73" xr:uid="{00000000-0005-0000-0000-000080000000}"/>
    <cellStyle name="표준 8 3" xfId="87" xr:uid="{00000000-0005-0000-0000-000081000000}"/>
    <cellStyle name="표준 8 4" xfId="100" xr:uid="{00000000-0005-0000-0000-000082000000}"/>
    <cellStyle name="표준 8 5" xfId="111" xr:uid="{00000000-0005-0000-0000-000083000000}"/>
    <cellStyle name="표준 8 6" xfId="124" xr:uid="{00000000-0005-0000-0000-000084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3"/>
  <sheetViews>
    <sheetView tabSelected="1" zoomScale="80" zoomScaleNormal="80" workbookViewId="0">
      <selection activeCell="H6" sqref="H6"/>
    </sheetView>
  </sheetViews>
  <sheetFormatPr defaultRowHeight="16.5" x14ac:dyDescent="0.3"/>
  <cols>
    <col min="1" max="1" width="7.375" style="1" bestFit="1" customWidth="1"/>
    <col min="2" max="2" width="5" style="3" bestFit="1" customWidth="1"/>
    <col min="3" max="3" width="11.125" style="3" bestFit="1" customWidth="1"/>
    <col min="4" max="4" width="19.5" style="1" bestFit="1" customWidth="1"/>
    <col min="5" max="5" width="47.125" style="1" bestFit="1" customWidth="1"/>
    <col min="6" max="6" width="14.25" style="7" customWidth="1"/>
    <col min="7" max="7" width="14.375" style="4" bestFit="1" customWidth="1"/>
    <col min="8" max="8" width="16.25" style="4" bestFit="1" customWidth="1"/>
    <col min="9" max="9" width="19.5" style="4" bestFit="1" customWidth="1"/>
    <col min="10" max="16384" width="9" style="1"/>
  </cols>
  <sheetData>
    <row r="1" spans="1:9" x14ac:dyDescent="0.3">
      <c r="A1" s="1" t="s">
        <v>197</v>
      </c>
    </row>
    <row r="2" spans="1:9" ht="45" customHeight="1" x14ac:dyDescent="0.3">
      <c r="A2" s="41" t="s">
        <v>79</v>
      </c>
      <c r="B2" s="41"/>
      <c r="C2" s="41"/>
      <c r="D2" s="41"/>
      <c r="E2" s="41"/>
      <c r="F2" s="41"/>
      <c r="G2" s="41"/>
      <c r="H2" s="41"/>
      <c r="I2" s="41"/>
    </row>
    <row r="3" spans="1:9" s="2" customFormat="1" ht="22.5" customHeight="1" thickBot="1" x14ac:dyDescent="0.35">
      <c r="B3" s="42"/>
      <c r="C3" s="42"/>
      <c r="D3" s="42"/>
      <c r="E3" s="42"/>
      <c r="F3" s="42"/>
      <c r="H3" s="43" t="s">
        <v>82</v>
      </c>
      <c r="I3" s="43"/>
    </row>
    <row r="4" spans="1:9" s="5" customFormat="1" ht="47.25" customHeight="1" x14ac:dyDescent="0.3">
      <c r="A4" s="44" t="s">
        <v>5</v>
      </c>
      <c r="B4" s="46" t="s">
        <v>4</v>
      </c>
      <c r="C4" s="46" t="s">
        <v>135</v>
      </c>
      <c r="D4" s="48" t="s">
        <v>2</v>
      </c>
      <c r="E4" s="48" t="s">
        <v>3</v>
      </c>
      <c r="F4" s="50" t="s">
        <v>66</v>
      </c>
      <c r="G4" s="52" t="s">
        <v>67</v>
      </c>
      <c r="H4" s="54" t="s">
        <v>134</v>
      </c>
      <c r="I4" s="56" t="s">
        <v>78</v>
      </c>
    </row>
    <row r="5" spans="1:9" s="5" customFormat="1" ht="22.5" customHeight="1" thickBot="1" x14ac:dyDescent="0.35">
      <c r="A5" s="45"/>
      <c r="B5" s="47"/>
      <c r="C5" s="47"/>
      <c r="D5" s="49"/>
      <c r="E5" s="49"/>
      <c r="F5" s="51"/>
      <c r="G5" s="53"/>
      <c r="H5" s="55"/>
      <c r="I5" s="57"/>
    </row>
    <row r="6" spans="1:9" s="6" customFormat="1" ht="22.5" customHeight="1" thickTop="1" thickBot="1" x14ac:dyDescent="0.35">
      <c r="A6" s="35" t="s">
        <v>56</v>
      </c>
      <c r="B6" s="36"/>
      <c r="C6" s="36"/>
      <c r="D6" s="36"/>
      <c r="E6" s="36"/>
      <c r="F6" s="8">
        <f>SUM(F7:F63)</f>
        <v>69386</v>
      </c>
      <c r="G6" s="31">
        <f>SUM(G7:G63)</f>
        <v>1.0000000000000004</v>
      </c>
      <c r="H6" s="29"/>
      <c r="I6" s="28">
        <f>SUM(I7:I63)</f>
        <v>0</v>
      </c>
    </row>
    <row r="7" spans="1:9" s="2" customFormat="1" ht="22.5" customHeight="1" thickTop="1" x14ac:dyDescent="0.3">
      <c r="A7" s="37" t="s">
        <v>133</v>
      </c>
      <c r="B7" s="16">
        <v>1</v>
      </c>
      <c r="C7" s="16" t="s">
        <v>136</v>
      </c>
      <c r="D7" s="17" t="s">
        <v>55</v>
      </c>
      <c r="E7" s="17" t="s">
        <v>107</v>
      </c>
      <c r="F7" s="15">
        <v>1</v>
      </c>
      <c r="G7" s="10">
        <v>6.5607791076779534E-3</v>
      </c>
      <c r="H7" s="13">
        <f>ROUND(G7*$H$6,0)</f>
        <v>0</v>
      </c>
      <c r="I7" s="14">
        <f>H7*F7</f>
        <v>0</v>
      </c>
    </row>
    <row r="8" spans="1:9" s="2" customFormat="1" ht="22.5" customHeight="1" x14ac:dyDescent="0.3">
      <c r="A8" s="38"/>
      <c r="B8" s="16">
        <v>2</v>
      </c>
      <c r="C8" s="16" t="s">
        <v>137</v>
      </c>
      <c r="D8" s="17" t="s">
        <v>127</v>
      </c>
      <c r="E8" s="17" t="s">
        <v>138</v>
      </c>
      <c r="F8" s="18">
        <v>2</v>
      </c>
      <c r="G8" s="9">
        <v>1.3888094098469543E-2</v>
      </c>
      <c r="H8" s="13">
        <f t="shared" ref="H8:H63" si="0">ROUND(G8*$H$6,0)</f>
        <v>0</v>
      </c>
      <c r="I8" s="14">
        <f t="shared" ref="I8:I63" si="1">H8*F8</f>
        <v>0</v>
      </c>
    </row>
    <row r="9" spans="1:9" s="2" customFormat="1" ht="22.5" customHeight="1" x14ac:dyDescent="0.3">
      <c r="A9" s="38"/>
      <c r="B9" s="16">
        <v>3</v>
      </c>
      <c r="C9" s="16" t="s">
        <v>139</v>
      </c>
      <c r="D9" s="17" t="s">
        <v>45</v>
      </c>
      <c r="E9" s="17" t="s">
        <v>140</v>
      </c>
      <c r="F9" s="18">
        <v>26</v>
      </c>
      <c r="G9" s="9">
        <v>3.1827913957484036E-2</v>
      </c>
      <c r="H9" s="13">
        <f t="shared" si="0"/>
        <v>0</v>
      </c>
      <c r="I9" s="14">
        <f t="shared" si="1"/>
        <v>0</v>
      </c>
    </row>
    <row r="10" spans="1:9" s="2" customFormat="1" ht="22.5" customHeight="1" x14ac:dyDescent="0.3">
      <c r="A10" s="38"/>
      <c r="B10" s="16">
        <v>4</v>
      </c>
      <c r="C10" s="16" t="s">
        <v>141</v>
      </c>
      <c r="D10" s="17" t="s">
        <v>46</v>
      </c>
      <c r="E10" s="17" t="s">
        <v>196</v>
      </c>
      <c r="F10" s="18">
        <v>1</v>
      </c>
      <c r="G10" s="9">
        <v>7.166112545102514E-2</v>
      </c>
      <c r="H10" s="13">
        <f t="shared" si="0"/>
        <v>0</v>
      </c>
      <c r="I10" s="14">
        <f t="shared" si="1"/>
        <v>0</v>
      </c>
    </row>
    <row r="11" spans="1:9" s="2" customFormat="1" ht="22.5" customHeight="1" x14ac:dyDescent="0.3">
      <c r="A11" s="38"/>
      <c r="B11" s="16">
        <v>5</v>
      </c>
      <c r="C11" s="16" t="s">
        <v>142</v>
      </c>
      <c r="D11" s="19" t="s">
        <v>47</v>
      </c>
      <c r="E11" s="19" t="s">
        <v>143</v>
      </c>
      <c r="F11" s="20">
        <v>2</v>
      </c>
      <c r="G11" s="9">
        <v>0.11883617923043992</v>
      </c>
      <c r="H11" s="13">
        <f t="shared" si="0"/>
        <v>0</v>
      </c>
      <c r="I11" s="14">
        <f t="shared" si="1"/>
        <v>0</v>
      </c>
    </row>
    <row r="12" spans="1:9" s="2" customFormat="1" ht="22.5" customHeight="1" x14ac:dyDescent="0.3">
      <c r="A12" s="38"/>
      <c r="B12" s="16">
        <v>6</v>
      </c>
      <c r="C12" s="16" t="s">
        <v>144</v>
      </c>
      <c r="D12" s="17" t="s">
        <v>48</v>
      </c>
      <c r="E12" s="17" t="s">
        <v>140</v>
      </c>
      <c r="F12" s="18">
        <v>1</v>
      </c>
      <c r="G12" s="9">
        <v>3.7008221059449099E-2</v>
      </c>
      <c r="H12" s="13">
        <f t="shared" si="0"/>
        <v>0</v>
      </c>
      <c r="I12" s="14">
        <f t="shared" si="1"/>
        <v>0</v>
      </c>
    </row>
    <row r="13" spans="1:9" s="2" customFormat="1" ht="22.5" customHeight="1" x14ac:dyDescent="0.3">
      <c r="A13" s="38"/>
      <c r="B13" s="16">
        <v>7</v>
      </c>
      <c r="C13" s="16" t="s">
        <v>145</v>
      </c>
      <c r="D13" s="17" t="s">
        <v>68</v>
      </c>
      <c r="E13" s="17" t="s">
        <v>105</v>
      </c>
      <c r="F13" s="18">
        <v>229</v>
      </c>
      <c r="G13" s="9">
        <v>2.405391622399472E-2</v>
      </c>
      <c r="H13" s="13">
        <f t="shared" si="0"/>
        <v>0</v>
      </c>
      <c r="I13" s="14">
        <f t="shared" si="1"/>
        <v>0</v>
      </c>
    </row>
    <row r="14" spans="1:9" s="2" customFormat="1" ht="22.5" customHeight="1" x14ac:dyDescent="0.3">
      <c r="A14" s="38"/>
      <c r="B14" s="16">
        <v>8</v>
      </c>
      <c r="C14" s="16" t="s">
        <v>146</v>
      </c>
      <c r="D14" s="19" t="s">
        <v>50</v>
      </c>
      <c r="E14" s="19" t="s">
        <v>140</v>
      </c>
      <c r="F14" s="20">
        <v>1</v>
      </c>
      <c r="G14" s="9">
        <v>3.1775615695188546E-3</v>
      </c>
      <c r="H14" s="13">
        <f t="shared" si="0"/>
        <v>0</v>
      </c>
      <c r="I14" s="14">
        <f t="shared" si="1"/>
        <v>0</v>
      </c>
    </row>
    <row r="15" spans="1:9" s="2" customFormat="1" ht="22.5" customHeight="1" x14ac:dyDescent="0.3">
      <c r="A15" s="38"/>
      <c r="B15" s="16">
        <v>9</v>
      </c>
      <c r="C15" s="16" t="s">
        <v>147</v>
      </c>
      <c r="D15" s="17" t="s">
        <v>51</v>
      </c>
      <c r="E15" s="17" t="s">
        <v>196</v>
      </c>
      <c r="F15" s="18">
        <v>1</v>
      </c>
      <c r="G15" s="9">
        <v>7.9316504662061641E-3</v>
      </c>
      <c r="H15" s="13">
        <f t="shared" si="0"/>
        <v>0</v>
      </c>
      <c r="I15" s="14">
        <f t="shared" si="1"/>
        <v>0</v>
      </c>
    </row>
    <row r="16" spans="1:9" s="2" customFormat="1" ht="22.5" customHeight="1" x14ac:dyDescent="0.3">
      <c r="A16" s="38"/>
      <c r="B16" s="16">
        <v>10</v>
      </c>
      <c r="C16" s="16" t="s">
        <v>148</v>
      </c>
      <c r="D16" s="17" t="s">
        <v>52</v>
      </c>
      <c r="E16" s="17" t="s">
        <v>143</v>
      </c>
      <c r="F16" s="18">
        <v>1</v>
      </c>
      <c r="G16" s="9">
        <v>1.3126737511863431E-2</v>
      </c>
      <c r="H16" s="13">
        <f t="shared" si="0"/>
        <v>0</v>
      </c>
      <c r="I16" s="14">
        <f t="shared" si="1"/>
        <v>0</v>
      </c>
    </row>
    <row r="17" spans="1:9" s="2" customFormat="1" ht="22.5" customHeight="1" x14ac:dyDescent="0.3">
      <c r="A17" s="38"/>
      <c r="B17" s="16">
        <v>11</v>
      </c>
      <c r="C17" s="16" t="s">
        <v>149</v>
      </c>
      <c r="D17" s="17" t="s">
        <v>53</v>
      </c>
      <c r="E17" s="17" t="s">
        <v>140</v>
      </c>
      <c r="F17" s="18">
        <v>1</v>
      </c>
      <c r="G17" s="9">
        <v>3.6809639251892306E-3</v>
      </c>
      <c r="H17" s="13">
        <f t="shared" si="0"/>
        <v>0</v>
      </c>
      <c r="I17" s="14">
        <f t="shared" si="1"/>
        <v>0</v>
      </c>
    </row>
    <row r="18" spans="1:9" s="2" customFormat="1" ht="22.5" customHeight="1" x14ac:dyDescent="0.3">
      <c r="A18" s="37" t="s">
        <v>108</v>
      </c>
      <c r="B18" s="16">
        <v>12</v>
      </c>
      <c r="C18" s="16" t="s">
        <v>150</v>
      </c>
      <c r="D18" s="17" t="s">
        <v>28</v>
      </c>
      <c r="E18" s="17" t="s">
        <v>84</v>
      </c>
      <c r="F18" s="18">
        <v>526</v>
      </c>
      <c r="G18" s="9">
        <v>1.4806092823352008E-2</v>
      </c>
      <c r="H18" s="13">
        <f t="shared" si="0"/>
        <v>0</v>
      </c>
      <c r="I18" s="14">
        <f t="shared" si="1"/>
        <v>0</v>
      </c>
    </row>
    <row r="19" spans="1:9" s="2" customFormat="1" ht="22.5" customHeight="1" x14ac:dyDescent="0.3">
      <c r="A19" s="38"/>
      <c r="B19" s="16">
        <v>13</v>
      </c>
      <c r="C19" s="16" t="s">
        <v>151</v>
      </c>
      <c r="D19" s="17" t="s">
        <v>85</v>
      </c>
      <c r="E19" s="17" t="s">
        <v>109</v>
      </c>
      <c r="F19" s="18">
        <v>616</v>
      </c>
      <c r="G19" s="9">
        <v>1.6342827994426067E-2</v>
      </c>
      <c r="H19" s="13">
        <f t="shared" si="0"/>
        <v>0</v>
      </c>
      <c r="I19" s="14">
        <f t="shared" si="1"/>
        <v>0</v>
      </c>
    </row>
    <row r="20" spans="1:9" s="2" customFormat="1" ht="22.5" customHeight="1" x14ac:dyDescent="0.3">
      <c r="A20" s="38"/>
      <c r="B20" s="16">
        <v>14</v>
      </c>
      <c r="C20" s="16" t="s">
        <v>152</v>
      </c>
      <c r="D20" s="17" t="s">
        <v>128</v>
      </c>
      <c r="E20" s="17" t="s">
        <v>86</v>
      </c>
      <c r="F20" s="18">
        <v>19</v>
      </c>
      <c r="G20" s="9">
        <v>2.0743082512635905E-2</v>
      </c>
      <c r="H20" s="13">
        <f t="shared" si="0"/>
        <v>0</v>
      </c>
      <c r="I20" s="14">
        <f t="shared" si="1"/>
        <v>0</v>
      </c>
    </row>
    <row r="21" spans="1:9" s="2" customFormat="1" ht="22.5" customHeight="1" x14ac:dyDescent="0.3">
      <c r="A21" s="38"/>
      <c r="B21" s="16">
        <v>15</v>
      </c>
      <c r="C21" s="16" t="s">
        <v>153</v>
      </c>
      <c r="D21" s="19" t="s">
        <v>30</v>
      </c>
      <c r="E21" s="19" t="s">
        <v>91</v>
      </c>
      <c r="F21" s="20">
        <v>1</v>
      </c>
      <c r="G21" s="9">
        <v>2.1394663278143506E-2</v>
      </c>
      <c r="H21" s="13">
        <f t="shared" si="0"/>
        <v>0</v>
      </c>
      <c r="I21" s="14">
        <f t="shared" si="1"/>
        <v>0</v>
      </c>
    </row>
    <row r="22" spans="1:9" s="2" customFormat="1" ht="22.5" customHeight="1" x14ac:dyDescent="0.3">
      <c r="A22" s="38"/>
      <c r="B22" s="16">
        <v>16</v>
      </c>
      <c r="C22" s="16" t="s">
        <v>154</v>
      </c>
      <c r="D22" s="17" t="s">
        <v>131</v>
      </c>
      <c r="E22" s="17" t="s">
        <v>86</v>
      </c>
      <c r="F22" s="20">
        <v>1</v>
      </c>
      <c r="G22" s="9">
        <v>2.7298050702281026E-2</v>
      </c>
      <c r="H22" s="13">
        <f t="shared" si="0"/>
        <v>0</v>
      </c>
      <c r="I22" s="14">
        <f t="shared" si="1"/>
        <v>0</v>
      </c>
    </row>
    <row r="23" spans="1:9" s="2" customFormat="1" ht="22.5" customHeight="1" x14ac:dyDescent="0.3">
      <c r="A23" s="38"/>
      <c r="B23" s="16">
        <v>17</v>
      </c>
      <c r="C23" s="16" t="s">
        <v>155</v>
      </c>
      <c r="D23" s="17" t="s">
        <v>32</v>
      </c>
      <c r="E23" s="17" t="s">
        <v>90</v>
      </c>
      <c r="F23" s="20">
        <v>6</v>
      </c>
      <c r="G23" s="9">
        <v>3.0695921859827266E-2</v>
      </c>
      <c r="H23" s="13">
        <f t="shared" si="0"/>
        <v>0</v>
      </c>
      <c r="I23" s="14">
        <f t="shared" si="1"/>
        <v>0</v>
      </c>
    </row>
    <row r="24" spans="1:9" s="2" customFormat="1" ht="22.5" customHeight="1" x14ac:dyDescent="0.3">
      <c r="A24" s="38"/>
      <c r="B24" s="16">
        <v>18</v>
      </c>
      <c r="C24" s="16" t="s">
        <v>156</v>
      </c>
      <c r="D24" s="17" t="s">
        <v>33</v>
      </c>
      <c r="E24" s="17" t="s">
        <v>95</v>
      </c>
      <c r="F24" s="20">
        <v>2</v>
      </c>
      <c r="G24" s="9">
        <v>5.9100826123057813E-3</v>
      </c>
      <c r="H24" s="13">
        <f t="shared" si="0"/>
        <v>0</v>
      </c>
      <c r="I24" s="14">
        <f t="shared" si="1"/>
        <v>0</v>
      </c>
    </row>
    <row r="25" spans="1:9" s="2" customFormat="1" ht="22.5" customHeight="1" x14ac:dyDescent="0.3">
      <c r="A25" s="38"/>
      <c r="B25" s="16">
        <v>19</v>
      </c>
      <c r="C25" s="16" t="s">
        <v>157</v>
      </c>
      <c r="D25" s="17" t="s">
        <v>34</v>
      </c>
      <c r="E25" s="17" t="s">
        <v>130</v>
      </c>
      <c r="F25" s="20">
        <v>1</v>
      </c>
      <c r="G25" s="9">
        <v>4.7086626765871671E-2</v>
      </c>
      <c r="H25" s="13">
        <f t="shared" si="0"/>
        <v>0</v>
      </c>
      <c r="I25" s="14">
        <f t="shared" si="1"/>
        <v>0</v>
      </c>
    </row>
    <row r="26" spans="1:9" s="2" customFormat="1" ht="22.5" customHeight="1" x14ac:dyDescent="0.3">
      <c r="A26" s="38"/>
      <c r="B26" s="16">
        <v>20</v>
      </c>
      <c r="C26" s="16" t="s">
        <v>158</v>
      </c>
      <c r="D26" s="19" t="s">
        <v>110</v>
      </c>
      <c r="E26" s="19" t="s">
        <v>129</v>
      </c>
      <c r="F26" s="20">
        <v>1</v>
      </c>
      <c r="G26" s="9">
        <v>5.8601466145149404E-2</v>
      </c>
      <c r="H26" s="13">
        <f t="shared" si="0"/>
        <v>0</v>
      </c>
      <c r="I26" s="14">
        <f t="shared" si="1"/>
        <v>0</v>
      </c>
    </row>
    <row r="27" spans="1:9" s="2" customFormat="1" ht="22.5" customHeight="1" x14ac:dyDescent="0.3">
      <c r="A27" s="38"/>
      <c r="B27" s="16">
        <v>21</v>
      </c>
      <c r="C27" s="16" t="s">
        <v>159</v>
      </c>
      <c r="D27" s="19" t="s">
        <v>35</v>
      </c>
      <c r="E27" s="19" t="s">
        <v>93</v>
      </c>
      <c r="F27" s="20">
        <v>1</v>
      </c>
      <c r="G27" s="9">
        <v>9.3539737141859536E-2</v>
      </c>
      <c r="H27" s="13">
        <f t="shared" si="0"/>
        <v>0</v>
      </c>
      <c r="I27" s="14">
        <f t="shared" si="1"/>
        <v>0</v>
      </c>
    </row>
    <row r="28" spans="1:9" s="2" customFormat="1" ht="22.5" customHeight="1" x14ac:dyDescent="0.3">
      <c r="A28" s="38"/>
      <c r="B28" s="16">
        <v>22</v>
      </c>
      <c r="C28" s="16" t="s">
        <v>160</v>
      </c>
      <c r="D28" s="17" t="s">
        <v>132</v>
      </c>
      <c r="E28" s="17" t="s">
        <v>113</v>
      </c>
      <c r="F28" s="20">
        <v>1</v>
      </c>
      <c r="G28" s="9">
        <v>0.10990353497092582</v>
      </c>
      <c r="H28" s="13">
        <f t="shared" si="0"/>
        <v>0</v>
      </c>
      <c r="I28" s="14">
        <f t="shared" si="1"/>
        <v>0</v>
      </c>
    </row>
    <row r="29" spans="1:9" s="2" customFormat="1" ht="23.25" customHeight="1" x14ac:dyDescent="0.3">
      <c r="A29" s="38"/>
      <c r="B29" s="16">
        <v>23</v>
      </c>
      <c r="C29" s="16" t="s">
        <v>161</v>
      </c>
      <c r="D29" s="17" t="s">
        <v>80</v>
      </c>
      <c r="E29" s="17" t="s">
        <v>83</v>
      </c>
      <c r="F29" s="20">
        <v>311</v>
      </c>
      <c r="G29" s="9">
        <v>2.2842339814149158E-2</v>
      </c>
      <c r="H29" s="13">
        <f t="shared" si="0"/>
        <v>0</v>
      </c>
      <c r="I29" s="14">
        <f t="shared" si="1"/>
        <v>0</v>
      </c>
    </row>
    <row r="30" spans="1:9" s="2" customFormat="1" ht="22.5" customHeight="1" x14ac:dyDescent="0.3">
      <c r="A30" s="38"/>
      <c r="B30" s="16">
        <v>24</v>
      </c>
      <c r="C30" s="16" t="s">
        <v>162</v>
      </c>
      <c r="D30" s="17" t="s">
        <v>36</v>
      </c>
      <c r="E30" s="17" t="s">
        <v>92</v>
      </c>
      <c r="F30" s="20">
        <v>6</v>
      </c>
      <c r="G30" s="9">
        <v>7.6615691019845172E-3</v>
      </c>
      <c r="H30" s="13">
        <f t="shared" si="0"/>
        <v>0</v>
      </c>
      <c r="I30" s="14">
        <f t="shared" si="1"/>
        <v>0</v>
      </c>
    </row>
    <row r="31" spans="1:9" s="2" customFormat="1" ht="22.5" customHeight="1" x14ac:dyDescent="0.3">
      <c r="A31" s="38"/>
      <c r="B31" s="16">
        <v>25</v>
      </c>
      <c r="C31" s="16" t="s">
        <v>163</v>
      </c>
      <c r="D31" s="17" t="s">
        <v>37</v>
      </c>
      <c r="E31" s="17" t="s">
        <v>94</v>
      </c>
      <c r="F31" s="20">
        <v>1</v>
      </c>
      <c r="G31" s="9">
        <v>1.0350002962304953E-2</v>
      </c>
      <c r="H31" s="13">
        <f t="shared" si="0"/>
        <v>0</v>
      </c>
      <c r="I31" s="14">
        <f t="shared" si="1"/>
        <v>0</v>
      </c>
    </row>
    <row r="32" spans="1:9" s="2" customFormat="1" ht="22.5" customHeight="1" x14ac:dyDescent="0.3">
      <c r="A32" s="38"/>
      <c r="B32" s="16">
        <v>26</v>
      </c>
      <c r="C32" s="16" t="s">
        <v>164</v>
      </c>
      <c r="D32" s="17" t="s">
        <v>38</v>
      </c>
      <c r="E32" s="17" t="s">
        <v>86</v>
      </c>
      <c r="F32" s="20">
        <v>1</v>
      </c>
      <c r="G32" s="9">
        <v>9.9661033992228271E-3</v>
      </c>
      <c r="H32" s="13">
        <f t="shared" si="0"/>
        <v>0</v>
      </c>
      <c r="I32" s="14">
        <f t="shared" si="1"/>
        <v>0</v>
      </c>
    </row>
    <row r="33" spans="1:9" s="2" customFormat="1" ht="22.5" customHeight="1" x14ac:dyDescent="0.3">
      <c r="A33" s="38"/>
      <c r="B33" s="16">
        <v>27</v>
      </c>
      <c r="C33" s="16" t="s">
        <v>165</v>
      </c>
      <c r="D33" s="17" t="s">
        <v>39</v>
      </c>
      <c r="E33" s="17" t="s">
        <v>86</v>
      </c>
      <c r="F33" s="20">
        <v>1</v>
      </c>
      <c r="G33" s="9">
        <v>1.2593269971588401E-2</v>
      </c>
      <c r="H33" s="13">
        <f t="shared" si="0"/>
        <v>0</v>
      </c>
      <c r="I33" s="14">
        <f t="shared" si="1"/>
        <v>0</v>
      </c>
    </row>
    <row r="34" spans="1:9" s="2" customFormat="1" ht="22.5" customHeight="1" x14ac:dyDescent="0.3">
      <c r="A34" s="38"/>
      <c r="B34" s="16">
        <v>28</v>
      </c>
      <c r="C34" s="16" t="s">
        <v>166</v>
      </c>
      <c r="D34" s="17" t="s">
        <v>40</v>
      </c>
      <c r="E34" s="17" t="s">
        <v>111</v>
      </c>
      <c r="F34" s="20">
        <v>1</v>
      </c>
      <c r="G34" s="9">
        <v>1.7774966640909141E-2</v>
      </c>
      <c r="H34" s="13">
        <f t="shared" si="0"/>
        <v>0</v>
      </c>
      <c r="I34" s="14">
        <f t="shared" si="1"/>
        <v>0</v>
      </c>
    </row>
    <row r="35" spans="1:9" s="2" customFormat="1" ht="22.5" customHeight="1" x14ac:dyDescent="0.3">
      <c r="A35" s="38"/>
      <c r="B35" s="16">
        <v>29</v>
      </c>
      <c r="C35" s="16" t="s">
        <v>167</v>
      </c>
      <c r="D35" s="19" t="s">
        <v>41</v>
      </c>
      <c r="E35" s="19" t="s">
        <v>114</v>
      </c>
      <c r="F35" s="20">
        <v>1</v>
      </c>
      <c r="G35" s="9">
        <v>3.4677663955368108E-2</v>
      </c>
      <c r="H35" s="13">
        <f t="shared" si="0"/>
        <v>0</v>
      </c>
      <c r="I35" s="14">
        <f t="shared" si="1"/>
        <v>0</v>
      </c>
    </row>
    <row r="36" spans="1:9" s="2" customFormat="1" ht="22.5" customHeight="1" x14ac:dyDescent="0.3">
      <c r="A36" s="38"/>
      <c r="B36" s="16">
        <v>30</v>
      </c>
      <c r="C36" s="16" t="s">
        <v>168</v>
      </c>
      <c r="D36" s="19" t="s">
        <v>42</v>
      </c>
      <c r="E36" s="19" t="s">
        <v>87</v>
      </c>
      <c r="F36" s="20">
        <v>1</v>
      </c>
      <c r="G36" s="9">
        <v>2.238378258677564E-2</v>
      </c>
      <c r="H36" s="13">
        <f t="shared" si="0"/>
        <v>0</v>
      </c>
      <c r="I36" s="14">
        <f t="shared" si="1"/>
        <v>0</v>
      </c>
    </row>
    <row r="37" spans="1:9" s="2" customFormat="1" ht="22.5" customHeight="1" x14ac:dyDescent="0.3">
      <c r="A37" s="39"/>
      <c r="B37" s="16">
        <v>31</v>
      </c>
      <c r="C37" s="16" t="s">
        <v>169</v>
      </c>
      <c r="D37" s="17" t="s">
        <v>43</v>
      </c>
      <c r="E37" s="17" t="s">
        <v>112</v>
      </c>
      <c r="F37" s="20">
        <v>1</v>
      </c>
      <c r="G37" s="9">
        <v>3.7955779671715976E-2</v>
      </c>
      <c r="H37" s="13">
        <f t="shared" si="0"/>
        <v>0</v>
      </c>
      <c r="I37" s="14">
        <f t="shared" si="1"/>
        <v>0</v>
      </c>
    </row>
    <row r="38" spans="1:9" s="2" customFormat="1" ht="22.5" customHeight="1" x14ac:dyDescent="0.3">
      <c r="A38" s="37" t="s">
        <v>198</v>
      </c>
      <c r="B38" s="16">
        <v>32</v>
      </c>
      <c r="C38" s="16" t="s">
        <v>170</v>
      </c>
      <c r="D38" s="17" t="s">
        <v>70</v>
      </c>
      <c r="E38" s="17" t="s">
        <v>57</v>
      </c>
      <c r="F38" s="20">
        <v>322</v>
      </c>
      <c r="G38" s="9">
        <v>1.3534386044297133E-3</v>
      </c>
      <c r="H38" s="32">
        <f t="shared" si="0"/>
        <v>0</v>
      </c>
      <c r="I38" s="33">
        <f t="shared" si="1"/>
        <v>0</v>
      </c>
    </row>
    <row r="39" spans="1:9" s="2" customFormat="1" ht="22.5" customHeight="1" x14ac:dyDescent="0.3">
      <c r="A39" s="38"/>
      <c r="B39" s="16">
        <v>33</v>
      </c>
      <c r="C39" s="16" t="s">
        <v>171</v>
      </c>
      <c r="D39" s="19" t="s">
        <v>117</v>
      </c>
      <c r="E39" s="19" t="s">
        <v>118</v>
      </c>
      <c r="F39" s="20">
        <v>1154</v>
      </c>
      <c r="G39" s="9">
        <v>1.1260548553188785E-3</v>
      </c>
      <c r="H39" s="13">
        <f t="shared" si="0"/>
        <v>0</v>
      </c>
      <c r="I39" s="14">
        <f t="shared" si="1"/>
        <v>0</v>
      </c>
    </row>
    <row r="40" spans="1:9" s="2" customFormat="1" ht="22.5" customHeight="1" x14ac:dyDescent="0.3">
      <c r="A40" s="38"/>
      <c r="B40" s="16">
        <v>34</v>
      </c>
      <c r="C40" s="16" t="s">
        <v>172</v>
      </c>
      <c r="D40" s="17" t="s">
        <v>6</v>
      </c>
      <c r="E40" s="17" t="s">
        <v>7</v>
      </c>
      <c r="F40" s="20">
        <v>1427</v>
      </c>
      <c r="G40" s="9">
        <v>7.3419686101787321E-4</v>
      </c>
      <c r="H40" s="13">
        <f t="shared" si="0"/>
        <v>0</v>
      </c>
      <c r="I40" s="14">
        <f t="shared" si="1"/>
        <v>0</v>
      </c>
    </row>
    <row r="41" spans="1:9" s="2" customFormat="1" ht="22.5" customHeight="1" x14ac:dyDescent="0.3">
      <c r="A41" s="38"/>
      <c r="B41" s="16">
        <v>35</v>
      </c>
      <c r="C41" s="16" t="s">
        <v>173</v>
      </c>
      <c r="D41" s="17" t="s">
        <v>8</v>
      </c>
      <c r="E41" s="17" t="s">
        <v>9</v>
      </c>
      <c r="F41" s="20">
        <v>3802</v>
      </c>
      <c r="G41" s="9">
        <v>3.0178876479210241E-4</v>
      </c>
      <c r="H41" s="13">
        <f t="shared" si="0"/>
        <v>0</v>
      </c>
      <c r="I41" s="14">
        <f t="shared" si="1"/>
        <v>0</v>
      </c>
    </row>
    <row r="42" spans="1:9" s="2" customFormat="1" ht="22.5" customHeight="1" x14ac:dyDescent="0.3">
      <c r="A42" s="38"/>
      <c r="B42" s="16">
        <v>36</v>
      </c>
      <c r="C42" s="16" t="s">
        <v>174</v>
      </c>
      <c r="D42" s="17" t="s">
        <v>99</v>
      </c>
      <c r="E42" s="17" t="s">
        <v>58</v>
      </c>
      <c r="F42" s="20">
        <v>1425</v>
      </c>
      <c r="G42" s="9">
        <v>1.2091762480493948E-3</v>
      </c>
      <c r="H42" s="13">
        <f t="shared" si="0"/>
        <v>0</v>
      </c>
      <c r="I42" s="14">
        <f t="shared" si="1"/>
        <v>0</v>
      </c>
    </row>
    <row r="43" spans="1:9" s="2" customFormat="1" ht="22.5" customHeight="1" x14ac:dyDescent="0.3">
      <c r="A43" s="38"/>
      <c r="B43" s="16">
        <v>37</v>
      </c>
      <c r="C43" s="16" t="s">
        <v>175</v>
      </c>
      <c r="D43" s="17" t="s">
        <v>71</v>
      </c>
      <c r="E43" s="17" t="s">
        <v>10</v>
      </c>
      <c r="F43" s="20">
        <v>368</v>
      </c>
      <c r="G43" s="9">
        <v>3.4941302780031616E-4</v>
      </c>
      <c r="H43" s="13">
        <f t="shared" si="0"/>
        <v>0</v>
      </c>
      <c r="I43" s="14">
        <f t="shared" si="1"/>
        <v>0</v>
      </c>
    </row>
    <row r="44" spans="1:9" s="2" customFormat="1" ht="22.5" customHeight="1" x14ac:dyDescent="0.3">
      <c r="A44" s="38"/>
      <c r="B44" s="16">
        <v>38</v>
      </c>
      <c r="C44" s="16" t="s">
        <v>176</v>
      </c>
      <c r="D44" s="17" t="s">
        <v>11</v>
      </c>
      <c r="E44" s="17" t="s">
        <v>59</v>
      </c>
      <c r="F44" s="20">
        <v>7950</v>
      </c>
      <c r="G44" s="9">
        <v>2.5909114968129007E-4</v>
      </c>
      <c r="H44" s="13">
        <f t="shared" si="0"/>
        <v>0</v>
      </c>
      <c r="I44" s="14">
        <f t="shared" si="1"/>
        <v>0</v>
      </c>
    </row>
    <row r="45" spans="1:9" s="2" customFormat="1" ht="22.5" customHeight="1" x14ac:dyDescent="0.3">
      <c r="A45" s="38"/>
      <c r="B45" s="16">
        <v>39</v>
      </c>
      <c r="C45" s="16" t="s">
        <v>177</v>
      </c>
      <c r="D45" s="17" t="s">
        <v>12</v>
      </c>
      <c r="E45" s="17" t="s">
        <v>13</v>
      </c>
      <c r="F45" s="20">
        <v>33850</v>
      </c>
      <c r="G45" s="9">
        <v>1.9277088952396329E-4</v>
      </c>
      <c r="H45" s="13">
        <f t="shared" si="0"/>
        <v>0</v>
      </c>
      <c r="I45" s="14">
        <f t="shared" si="1"/>
        <v>0</v>
      </c>
    </row>
    <row r="46" spans="1:9" s="2" customFormat="1" ht="22.5" customHeight="1" x14ac:dyDescent="0.3">
      <c r="A46" s="38"/>
      <c r="B46" s="16">
        <v>40</v>
      </c>
      <c r="C46" s="16" t="s">
        <v>178</v>
      </c>
      <c r="D46" s="17" t="s">
        <v>14</v>
      </c>
      <c r="E46" s="17" t="s">
        <v>60</v>
      </c>
      <c r="F46" s="20">
        <v>4289</v>
      </c>
      <c r="G46" s="9">
        <v>1.8114905345829839E-4</v>
      </c>
      <c r="H46" s="13">
        <f t="shared" si="0"/>
        <v>0</v>
      </c>
      <c r="I46" s="14">
        <f t="shared" si="1"/>
        <v>0</v>
      </c>
    </row>
    <row r="47" spans="1:9" s="2" customFormat="1" ht="22.5" customHeight="1" x14ac:dyDescent="0.3">
      <c r="A47" s="38"/>
      <c r="B47" s="16">
        <v>41</v>
      </c>
      <c r="C47" s="16" t="s">
        <v>179</v>
      </c>
      <c r="D47" s="17" t="s">
        <v>15</v>
      </c>
      <c r="E47" s="17" t="s">
        <v>16</v>
      </c>
      <c r="F47" s="20">
        <v>140</v>
      </c>
      <c r="G47" s="9">
        <v>2.6641795937486142E-4</v>
      </c>
      <c r="H47" s="13">
        <f t="shared" si="0"/>
        <v>0</v>
      </c>
      <c r="I47" s="14">
        <f t="shared" si="1"/>
        <v>0</v>
      </c>
    </row>
    <row r="48" spans="1:9" s="2" customFormat="1" ht="22.5" customHeight="1" x14ac:dyDescent="0.3">
      <c r="A48" s="38"/>
      <c r="B48" s="16">
        <v>42</v>
      </c>
      <c r="C48" s="16" t="s">
        <v>180</v>
      </c>
      <c r="D48" s="17" t="s">
        <v>72</v>
      </c>
      <c r="E48" s="17" t="s">
        <v>17</v>
      </c>
      <c r="F48" s="20">
        <v>1663</v>
      </c>
      <c r="G48" s="9">
        <v>4.1737550392344344E-4</v>
      </c>
      <c r="H48" s="13">
        <f t="shared" si="0"/>
        <v>0</v>
      </c>
      <c r="I48" s="14">
        <f t="shared" si="1"/>
        <v>0</v>
      </c>
    </row>
    <row r="49" spans="1:9" s="2" customFormat="1" ht="22.5" customHeight="1" x14ac:dyDescent="0.3">
      <c r="A49" s="38"/>
      <c r="B49" s="16">
        <v>43</v>
      </c>
      <c r="C49" s="16" t="s">
        <v>181</v>
      </c>
      <c r="D49" s="17" t="s">
        <v>18</v>
      </c>
      <c r="E49" s="17" t="s">
        <v>96</v>
      </c>
      <c r="F49" s="18">
        <v>1143</v>
      </c>
      <c r="G49" s="9">
        <v>3.4840243335982355E-4</v>
      </c>
      <c r="H49" s="13">
        <f t="shared" si="0"/>
        <v>0</v>
      </c>
      <c r="I49" s="14">
        <f t="shared" si="1"/>
        <v>0</v>
      </c>
    </row>
    <row r="50" spans="1:9" s="2" customFormat="1" ht="22.5" customHeight="1" x14ac:dyDescent="0.3">
      <c r="A50" s="38"/>
      <c r="B50" s="16">
        <v>44</v>
      </c>
      <c r="C50" s="16" t="s">
        <v>182</v>
      </c>
      <c r="D50" s="17" t="s">
        <v>0</v>
      </c>
      <c r="E50" s="17" t="s">
        <v>19</v>
      </c>
      <c r="F50" s="18">
        <v>1</v>
      </c>
      <c r="G50" s="9">
        <v>4.7876911618336883E-5</v>
      </c>
      <c r="H50" s="13">
        <f t="shared" si="0"/>
        <v>0</v>
      </c>
      <c r="I50" s="14">
        <f t="shared" si="1"/>
        <v>0</v>
      </c>
    </row>
    <row r="51" spans="1:9" s="2" customFormat="1" ht="22.5" customHeight="1" x14ac:dyDescent="0.3">
      <c r="A51" s="38"/>
      <c r="B51" s="16">
        <v>45</v>
      </c>
      <c r="C51" s="16" t="s">
        <v>183</v>
      </c>
      <c r="D51" s="19" t="s">
        <v>1</v>
      </c>
      <c r="E51" s="19" t="s">
        <v>20</v>
      </c>
      <c r="F51" s="20">
        <v>1</v>
      </c>
      <c r="G51" s="9">
        <v>2.2279817683709961E-3</v>
      </c>
      <c r="H51" s="13">
        <f t="shared" si="0"/>
        <v>0</v>
      </c>
      <c r="I51" s="14">
        <f t="shared" si="1"/>
        <v>0</v>
      </c>
    </row>
    <row r="52" spans="1:9" s="2" customFormat="1" ht="22.5" customHeight="1" x14ac:dyDescent="0.3">
      <c r="A52" s="38"/>
      <c r="B52" s="16">
        <v>46</v>
      </c>
      <c r="C52" s="16" t="s">
        <v>184</v>
      </c>
      <c r="D52" s="17" t="s">
        <v>21</v>
      </c>
      <c r="E52" s="17" t="s">
        <v>22</v>
      </c>
      <c r="F52" s="18">
        <v>334</v>
      </c>
      <c r="G52" s="9">
        <v>3.3571947313164141E-3</v>
      </c>
      <c r="H52" s="13">
        <f t="shared" si="0"/>
        <v>0</v>
      </c>
      <c r="I52" s="14">
        <f t="shared" si="1"/>
        <v>0</v>
      </c>
    </row>
    <row r="53" spans="1:9" s="2" customFormat="1" ht="22.5" customHeight="1" x14ac:dyDescent="0.3">
      <c r="A53" s="38"/>
      <c r="B53" s="16">
        <v>47</v>
      </c>
      <c r="C53" s="16" t="s">
        <v>185</v>
      </c>
      <c r="D53" s="17" t="s">
        <v>23</v>
      </c>
      <c r="E53" s="17" t="s">
        <v>24</v>
      </c>
      <c r="F53" s="18">
        <v>1429</v>
      </c>
      <c r="G53" s="9">
        <v>5.9789293585643395E-4</v>
      </c>
      <c r="H53" s="13">
        <f t="shared" si="0"/>
        <v>0</v>
      </c>
      <c r="I53" s="14">
        <f t="shared" si="1"/>
        <v>0</v>
      </c>
    </row>
    <row r="54" spans="1:9" s="2" customFormat="1" ht="22.5" customHeight="1" x14ac:dyDescent="0.3">
      <c r="A54" s="38"/>
      <c r="B54" s="16">
        <v>48</v>
      </c>
      <c r="C54" s="16" t="s">
        <v>186</v>
      </c>
      <c r="D54" s="17" t="s">
        <v>25</v>
      </c>
      <c r="E54" s="17" t="s">
        <v>26</v>
      </c>
      <c r="F54" s="18">
        <v>1060</v>
      </c>
      <c r="G54" s="9">
        <v>3.7704015331728258E-3</v>
      </c>
      <c r="H54" s="13">
        <f t="shared" si="0"/>
        <v>0</v>
      </c>
      <c r="I54" s="14">
        <f t="shared" si="1"/>
        <v>0</v>
      </c>
    </row>
    <row r="55" spans="1:9" s="2" customFormat="1" ht="22.5" customHeight="1" x14ac:dyDescent="0.3">
      <c r="A55" s="38"/>
      <c r="B55" s="16">
        <v>49</v>
      </c>
      <c r="C55" s="16" t="s">
        <v>187</v>
      </c>
      <c r="D55" s="21" t="s">
        <v>27</v>
      </c>
      <c r="E55" s="19" t="s">
        <v>22</v>
      </c>
      <c r="F55" s="20">
        <v>8</v>
      </c>
      <c r="G55" s="9">
        <v>1.2892658574584334E-3</v>
      </c>
      <c r="H55" s="13">
        <f t="shared" si="0"/>
        <v>0</v>
      </c>
      <c r="I55" s="14">
        <f t="shared" si="1"/>
        <v>0</v>
      </c>
    </row>
    <row r="56" spans="1:9" s="2" customFormat="1" ht="22.5" customHeight="1" x14ac:dyDescent="0.3">
      <c r="A56" s="38"/>
      <c r="B56" s="16">
        <v>50</v>
      </c>
      <c r="C56" s="16" t="s">
        <v>188</v>
      </c>
      <c r="D56" s="17" t="s">
        <v>61</v>
      </c>
      <c r="E56" s="17" t="s">
        <v>62</v>
      </c>
      <c r="F56" s="20">
        <v>334</v>
      </c>
      <c r="G56" s="9">
        <v>2.5992489009469648E-3</v>
      </c>
      <c r="H56" s="13">
        <f t="shared" si="0"/>
        <v>0</v>
      </c>
      <c r="I56" s="14">
        <f t="shared" si="1"/>
        <v>0</v>
      </c>
    </row>
    <row r="57" spans="1:9" s="2" customFormat="1" ht="22.5" customHeight="1" x14ac:dyDescent="0.3">
      <c r="A57" s="38"/>
      <c r="B57" s="16">
        <v>51</v>
      </c>
      <c r="C57" s="16" t="s">
        <v>189</v>
      </c>
      <c r="D57" s="17" t="s">
        <v>63</v>
      </c>
      <c r="E57" s="17" t="s">
        <v>81</v>
      </c>
      <c r="F57" s="18">
        <v>963</v>
      </c>
      <c r="G57" s="9">
        <v>1.8611359864721829E-3</v>
      </c>
      <c r="H57" s="13">
        <f t="shared" si="0"/>
        <v>0</v>
      </c>
      <c r="I57" s="14">
        <f t="shared" si="1"/>
        <v>0</v>
      </c>
    </row>
    <row r="58" spans="1:9" s="2" customFormat="1" ht="22.5" customHeight="1" x14ac:dyDescent="0.3">
      <c r="A58" s="38"/>
      <c r="B58" s="16">
        <v>52</v>
      </c>
      <c r="C58" s="16" t="s">
        <v>190</v>
      </c>
      <c r="D58" s="17" t="s">
        <v>64</v>
      </c>
      <c r="E58" s="17" t="s">
        <v>81</v>
      </c>
      <c r="F58" s="18">
        <v>898</v>
      </c>
      <c r="G58" s="9">
        <v>5.0037057234889818E-4</v>
      </c>
      <c r="H58" s="13">
        <f t="shared" si="0"/>
        <v>0</v>
      </c>
      <c r="I58" s="14">
        <f t="shared" si="1"/>
        <v>0</v>
      </c>
    </row>
    <row r="59" spans="1:9" s="2" customFormat="1" ht="22.5" customHeight="1" x14ac:dyDescent="0.3">
      <c r="A59" s="38"/>
      <c r="B59" s="16">
        <v>53</v>
      </c>
      <c r="C59" s="16" t="s">
        <v>191</v>
      </c>
      <c r="D59" s="17" t="s">
        <v>73</v>
      </c>
      <c r="E59" s="17" t="s">
        <v>74</v>
      </c>
      <c r="F59" s="20">
        <v>339</v>
      </c>
      <c r="G59" s="9">
        <v>3.1516650869812318E-3</v>
      </c>
      <c r="H59" s="13">
        <f t="shared" si="0"/>
        <v>0</v>
      </c>
      <c r="I59" s="14">
        <f t="shared" si="1"/>
        <v>0</v>
      </c>
    </row>
    <row r="60" spans="1:9" s="2" customFormat="1" ht="22.5" customHeight="1" x14ac:dyDescent="0.3">
      <c r="A60" s="38"/>
      <c r="B60" s="16">
        <v>54</v>
      </c>
      <c r="C60" s="16" t="s">
        <v>192</v>
      </c>
      <c r="D60" s="17" t="s">
        <v>75</v>
      </c>
      <c r="E60" s="17" t="s">
        <v>76</v>
      </c>
      <c r="F60" s="20">
        <v>335</v>
      </c>
      <c r="G60" s="9">
        <v>5.3387177805122778E-3</v>
      </c>
      <c r="H60" s="13">
        <f t="shared" si="0"/>
        <v>0</v>
      </c>
      <c r="I60" s="14">
        <f t="shared" si="1"/>
        <v>0</v>
      </c>
    </row>
    <row r="61" spans="1:9" s="2" customFormat="1" ht="22.5" customHeight="1" x14ac:dyDescent="0.3">
      <c r="A61" s="38"/>
      <c r="B61" s="16">
        <v>55</v>
      </c>
      <c r="C61" s="16" t="s">
        <v>193</v>
      </c>
      <c r="D61" s="17" t="s">
        <v>54</v>
      </c>
      <c r="E61" s="17" t="s">
        <v>119</v>
      </c>
      <c r="F61" s="18">
        <v>1461</v>
      </c>
      <c r="G61" s="9">
        <v>3.5466811889087765E-3</v>
      </c>
      <c r="H61" s="13">
        <f t="shared" si="0"/>
        <v>0</v>
      </c>
      <c r="I61" s="14">
        <f t="shared" si="1"/>
        <v>0</v>
      </c>
    </row>
    <row r="62" spans="1:9" s="2" customFormat="1" ht="22.5" customHeight="1" x14ac:dyDescent="0.3">
      <c r="A62" s="38"/>
      <c r="B62" s="16">
        <v>56</v>
      </c>
      <c r="C62" s="16" t="s">
        <v>194</v>
      </c>
      <c r="D62" s="17" t="s">
        <v>65</v>
      </c>
      <c r="E62" s="17" t="s">
        <v>116</v>
      </c>
      <c r="F62" s="20">
        <v>1464</v>
      </c>
      <c r="G62" s="9">
        <v>6.7899313970596498E-3</v>
      </c>
      <c r="H62" s="13">
        <f t="shared" si="0"/>
        <v>0</v>
      </c>
      <c r="I62" s="14">
        <f t="shared" si="1"/>
        <v>0</v>
      </c>
    </row>
    <row r="63" spans="1:9" s="2" customFormat="1" ht="22.5" customHeight="1" thickBot="1" x14ac:dyDescent="0.35">
      <c r="A63" s="40"/>
      <c r="B63" s="22">
        <v>57</v>
      </c>
      <c r="C63" s="22" t="s">
        <v>195</v>
      </c>
      <c r="D63" s="23" t="s">
        <v>97</v>
      </c>
      <c r="E63" s="23" t="s">
        <v>98</v>
      </c>
      <c r="F63" s="34">
        <v>1461</v>
      </c>
      <c r="G63" s="24">
        <v>3.9016524861318022E-3</v>
      </c>
      <c r="H63" s="25">
        <f t="shared" si="0"/>
        <v>0</v>
      </c>
      <c r="I63" s="30">
        <f t="shared" si="1"/>
        <v>0</v>
      </c>
    </row>
  </sheetData>
  <mergeCells count="16">
    <mergeCell ref="A6:E6"/>
    <mergeCell ref="A7:A17"/>
    <mergeCell ref="A18:A37"/>
    <mergeCell ref="A38:A63"/>
    <mergeCell ref="A2:I2"/>
    <mergeCell ref="B3:F3"/>
    <mergeCell ref="H3:I3"/>
    <mergeCell ref="A4:A5"/>
    <mergeCell ref="B4:B5"/>
    <mergeCell ref="D4:D5"/>
    <mergeCell ref="E4:E5"/>
    <mergeCell ref="F4:F5"/>
    <mergeCell ref="G4:G5"/>
    <mergeCell ref="H4:H5"/>
    <mergeCell ref="I4:I5"/>
    <mergeCell ref="C4:C5"/>
  </mergeCells>
  <phoneticPr fontId="2" type="noConversion"/>
  <pageMargins left="0.74" right="0.11811023622047245" top="0.6692913385826772" bottom="0.47244094488188981" header="0.15748031496062992" footer="0.31496062992125984"/>
  <pageSetup paperSize="9" scale="63" fitToHeight="0" orientation="portrait" horizontalDpi="4294967293" r:id="rId1"/>
  <headerFooter>
    <oddFooter>&amp;C&amp;N--&amp;P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4"/>
  <sheetViews>
    <sheetView zoomScale="80" zoomScaleNormal="80" workbookViewId="0">
      <selection activeCell="G24" sqref="G24"/>
    </sheetView>
  </sheetViews>
  <sheetFormatPr defaultRowHeight="16.5" x14ac:dyDescent="0.3"/>
  <cols>
    <col min="1" max="1" width="7.375" style="1" bestFit="1" customWidth="1"/>
    <col min="2" max="2" width="5" style="3" bestFit="1" customWidth="1"/>
    <col min="3" max="3" width="19.5" style="1" bestFit="1" customWidth="1"/>
    <col min="4" max="4" width="47.125" style="1" bestFit="1" customWidth="1"/>
    <col min="5" max="5" width="14.25" style="7" customWidth="1"/>
    <col min="6" max="6" width="14.375" style="4" bestFit="1" customWidth="1"/>
    <col min="7" max="8" width="16.25" style="4" bestFit="1" customWidth="1"/>
    <col min="9" max="9" width="10.75" style="1" bestFit="1" customWidth="1"/>
    <col min="10" max="10" width="15.125" style="1" bestFit="1" customWidth="1"/>
    <col min="11" max="16384" width="9" style="1"/>
  </cols>
  <sheetData>
    <row r="1" spans="1:10" ht="45" customHeight="1" x14ac:dyDescent="0.3">
      <c r="A1" s="41" t="s">
        <v>79</v>
      </c>
      <c r="B1" s="41"/>
      <c r="C1" s="41"/>
      <c r="D1" s="41"/>
      <c r="E1" s="41"/>
      <c r="F1" s="41"/>
      <c r="G1" s="41"/>
      <c r="H1" s="41"/>
    </row>
    <row r="2" spans="1:10" s="2" customFormat="1" ht="22.5" customHeight="1" thickBot="1" x14ac:dyDescent="0.35">
      <c r="B2" s="42"/>
      <c r="C2" s="42"/>
      <c r="D2" s="42"/>
      <c r="E2" s="42"/>
      <c r="G2" s="43" t="s">
        <v>82</v>
      </c>
      <c r="H2" s="43"/>
    </row>
    <row r="3" spans="1:10" s="5" customFormat="1" ht="47.25" customHeight="1" x14ac:dyDescent="0.3">
      <c r="A3" s="44" t="s">
        <v>5</v>
      </c>
      <c r="B3" s="46" t="s">
        <v>4</v>
      </c>
      <c r="C3" s="48" t="s">
        <v>2</v>
      </c>
      <c r="D3" s="48" t="s">
        <v>3</v>
      </c>
      <c r="E3" s="50" t="s">
        <v>66</v>
      </c>
      <c r="F3" s="52" t="s">
        <v>67</v>
      </c>
      <c r="G3" s="54" t="s">
        <v>77</v>
      </c>
      <c r="H3" s="56" t="s">
        <v>78</v>
      </c>
    </row>
    <row r="4" spans="1:10" s="5" customFormat="1" ht="22.5" customHeight="1" thickBot="1" x14ac:dyDescent="0.35">
      <c r="A4" s="45"/>
      <c r="B4" s="47"/>
      <c r="C4" s="49"/>
      <c r="D4" s="49"/>
      <c r="E4" s="51"/>
      <c r="F4" s="53"/>
      <c r="G4" s="55"/>
      <c r="H4" s="57"/>
    </row>
    <row r="5" spans="1:10" s="6" customFormat="1" ht="22.5" customHeight="1" thickTop="1" thickBot="1" x14ac:dyDescent="0.35">
      <c r="A5" s="35" t="s">
        <v>56</v>
      </c>
      <c r="B5" s="36"/>
      <c r="C5" s="36"/>
      <c r="D5" s="36"/>
      <c r="E5" s="8">
        <f>SUM(E6:E64)</f>
        <v>55915</v>
      </c>
      <c r="F5" s="11">
        <f>SUM(F6:F64)</f>
        <v>0.99999999999999989</v>
      </c>
      <c r="G5" s="8">
        <f>SUM(G6:G64)</f>
        <v>4878184</v>
      </c>
      <c r="H5" s="12">
        <v>404339039</v>
      </c>
      <c r="J5" s="27">
        <f>SUM(J6:J64)</f>
        <v>404342778</v>
      </c>
    </row>
    <row r="6" spans="1:10" s="2" customFormat="1" ht="22.5" customHeight="1" thickTop="1" x14ac:dyDescent="0.3">
      <c r="A6" s="37" t="s">
        <v>101</v>
      </c>
      <c r="B6" s="16">
        <v>1</v>
      </c>
      <c r="C6" s="17" t="s">
        <v>53</v>
      </c>
      <c r="D6" s="17" t="s">
        <v>102</v>
      </c>
      <c r="E6" s="15">
        <v>1</v>
      </c>
      <c r="F6" s="10">
        <v>4.5634945073061866E-5</v>
      </c>
      <c r="G6" s="13">
        <f>ROUND(H6/E6,0)</f>
        <v>18452</v>
      </c>
      <c r="H6" s="14">
        <f>$H$5*F6</f>
        <v>18451.98983565962</v>
      </c>
      <c r="I6" s="26">
        <v>18546</v>
      </c>
      <c r="J6" s="26">
        <f>I6*E6</f>
        <v>18546</v>
      </c>
    </row>
    <row r="7" spans="1:10" s="2" customFormat="1" ht="22.5" customHeight="1" x14ac:dyDescent="0.3">
      <c r="A7" s="38"/>
      <c r="B7" s="16">
        <v>2</v>
      </c>
      <c r="C7" s="17" t="s">
        <v>48</v>
      </c>
      <c r="D7" s="17" t="s">
        <v>102</v>
      </c>
      <c r="E7" s="18">
        <v>1</v>
      </c>
      <c r="F7" s="9">
        <v>4.5660539114358525E-4</v>
      </c>
      <c r="G7" s="13">
        <f t="shared" ref="G7:G64" si="0">ROUND(H7/E7,0)</f>
        <v>184623</v>
      </c>
      <c r="H7" s="14">
        <f t="shared" ref="H7:H64" si="1">$H$5*F7</f>
        <v>184623.38505721636</v>
      </c>
      <c r="I7" s="26">
        <v>185625</v>
      </c>
      <c r="J7" s="26">
        <f t="shared" ref="J7:J64" si="2">I7*E7</f>
        <v>185625</v>
      </c>
    </row>
    <row r="8" spans="1:10" s="2" customFormat="1" ht="22.5" customHeight="1" x14ac:dyDescent="0.3">
      <c r="A8" s="38"/>
      <c r="B8" s="16">
        <v>3</v>
      </c>
      <c r="C8" s="17" t="s">
        <v>52</v>
      </c>
      <c r="D8" s="17" t="s">
        <v>103</v>
      </c>
      <c r="E8" s="18">
        <v>3</v>
      </c>
      <c r="F8" s="9">
        <v>3.6161395152067215E-4</v>
      </c>
      <c r="G8" s="13">
        <f t="shared" si="0"/>
        <v>48738</v>
      </c>
      <c r="H8" s="14">
        <f t="shared" si="1"/>
        <v>146214.63764686117</v>
      </c>
      <c r="I8" s="26">
        <v>50984</v>
      </c>
      <c r="J8" s="26">
        <f t="shared" si="2"/>
        <v>152952</v>
      </c>
    </row>
    <row r="9" spans="1:10" s="2" customFormat="1" ht="22.5" customHeight="1" x14ac:dyDescent="0.3">
      <c r="A9" s="38"/>
      <c r="B9" s="16">
        <v>4</v>
      </c>
      <c r="C9" s="17" t="s">
        <v>47</v>
      </c>
      <c r="D9" s="17" t="s">
        <v>103</v>
      </c>
      <c r="E9" s="18">
        <v>4</v>
      </c>
      <c r="F9" s="9">
        <v>4.7345644082415718E-3</v>
      </c>
      <c r="G9" s="13">
        <f t="shared" si="0"/>
        <v>478592</v>
      </c>
      <c r="H9" s="14">
        <f t="shared" si="1"/>
        <v>1914369.2229120007</v>
      </c>
      <c r="I9" s="26">
        <v>497333</v>
      </c>
      <c r="J9" s="26">
        <f t="shared" si="2"/>
        <v>1989332</v>
      </c>
    </row>
    <row r="10" spans="1:10" s="2" customFormat="1" ht="22.5" customHeight="1" x14ac:dyDescent="0.3">
      <c r="A10" s="38"/>
      <c r="B10" s="16">
        <v>5</v>
      </c>
      <c r="C10" s="19" t="s">
        <v>49</v>
      </c>
      <c r="D10" s="19" t="s">
        <v>104</v>
      </c>
      <c r="E10" s="20">
        <v>1</v>
      </c>
      <c r="F10" s="9">
        <v>4.4152313038390877E-5</v>
      </c>
      <c r="G10" s="13">
        <f t="shared" si="0"/>
        <v>17853</v>
      </c>
      <c r="H10" s="14">
        <f t="shared" si="1"/>
        <v>17852.503823570136</v>
      </c>
      <c r="I10" s="26">
        <v>18147</v>
      </c>
      <c r="J10" s="26">
        <f t="shared" si="2"/>
        <v>18147</v>
      </c>
    </row>
    <row r="11" spans="1:10" s="2" customFormat="1" ht="22.5" customHeight="1" x14ac:dyDescent="0.3">
      <c r="A11" s="38"/>
      <c r="B11" s="16">
        <v>6</v>
      </c>
      <c r="C11" s="17" t="s">
        <v>44</v>
      </c>
      <c r="D11" s="17" t="s">
        <v>104</v>
      </c>
      <c r="E11" s="18">
        <v>1</v>
      </c>
      <c r="F11" s="9">
        <v>4.3894979532037239E-4</v>
      </c>
      <c r="G11" s="13">
        <f t="shared" si="0"/>
        <v>177485</v>
      </c>
      <c r="H11" s="14">
        <f t="shared" si="1"/>
        <v>177484.53840908606</v>
      </c>
      <c r="I11" s="26">
        <v>180415</v>
      </c>
      <c r="J11" s="26">
        <f t="shared" si="2"/>
        <v>180415</v>
      </c>
    </row>
    <row r="12" spans="1:10" s="2" customFormat="1" ht="22.5" customHeight="1" x14ac:dyDescent="0.3">
      <c r="A12" s="38"/>
      <c r="B12" s="16">
        <v>7</v>
      </c>
      <c r="C12" s="17" t="s">
        <v>68</v>
      </c>
      <c r="D12" s="17" t="s">
        <v>105</v>
      </c>
      <c r="E12" s="18">
        <v>256</v>
      </c>
      <c r="F12" s="9">
        <v>7.688521835448478E-2</v>
      </c>
      <c r="G12" s="13">
        <f t="shared" si="0"/>
        <v>121436</v>
      </c>
      <c r="H12" s="14">
        <f t="shared" si="1"/>
        <v>31087695.302757539</v>
      </c>
      <c r="I12" s="26">
        <v>137930</v>
      </c>
      <c r="J12" s="26">
        <f t="shared" si="2"/>
        <v>35310080</v>
      </c>
    </row>
    <row r="13" spans="1:10" s="2" customFormat="1" ht="22.5" customHeight="1" x14ac:dyDescent="0.3">
      <c r="A13" s="38"/>
      <c r="B13" s="16">
        <v>8</v>
      </c>
      <c r="C13" s="19" t="s">
        <v>50</v>
      </c>
      <c r="D13" s="19" t="s">
        <v>102</v>
      </c>
      <c r="E13" s="20">
        <v>2</v>
      </c>
      <c r="F13" s="9">
        <v>7.4198421619845994E-5</v>
      </c>
      <c r="G13" s="13">
        <f t="shared" si="0"/>
        <v>15001</v>
      </c>
      <c r="H13" s="14">
        <f t="shared" si="1"/>
        <v>30001.318493085353</v>
      </c>
      <c r="I13" s="26">
        <v>16754</v>
      </c>
      <c r="J13" s="26">
        <f t="shared" si="2"/>
        <v>33508</v>
      </c>
    </row>
    <row r="14" spans="1:10" s="2" customFormat="1" ht="22.5" customHeight="1" x14ac:dyDescent="0.3">
      <c r="A14" s="38"/>
      <c r="B14" s="16">
        <v>9</v>
      </c>
      <c r="C14" s="17" t="s">
        <v>45</v>
      </c>
      <c r="D14" s="17" t="s">
        <v>102</v>
      </c>
      <c r="E14" s="18">
        <v>11</v>
      </c>
      <c r="F14" s="9">
        <v>4.0528800194605365E-3</v>
      </c>
      <c r="G14" s="13">
        <f t="shared" si="0"/>
        <v>148976</v>
      </c>
      <c r="H14" s="14">
        <f t="shared" si="1"/>
        <v>1638737.6122509746</v>
      </c>
      <c r="I14" s="26">
        <v>165864</v>
      </c>
      <c r="J14" s="26">
        <f t="shared" si="2"/>
        <v>1824504</v>
      </c>
    </row>
    <row r="15" spans="1:10" s="2" customFormat="1" ht="22.5" customHeight="1" x14ac:dyDescent="0.3">
      <c r="A15" s="38"/>
      <c r="B15" s="16">
        <v>10</v>
      </c>
      <c r="C15" s="17" t="s">
        <v>51</v>
      </c>
      <c r="D15" s="17" t="s">
        <v>106</v>
      </c>
      <c r="E15" s="18">
        <v>3</v>
      </c>
      <c r="F15" s="9">
        <v>2.0337239847901162E-4</v>
      </c>
      <c r="G15" s="13">
        <f t="shared" si="0"/>
        <v>27410</v>
      </c>
      <c r="H15" s="14">
        <f t="shared" si="1"/>
        <v>82231.400160128615</v>
      </c>
      <c r="I15" s="26">
        <v>28349</v>
      </c>
      <c r="J15" s="26">
        <f t="shared" si="2"/>
        <v>85047</v>
      </c>
    </row>
    <row r="16" spans="1:10" s="2" customFormat="1" ht="22.5" customHeight="1" x14ac:dyDescent="0.3">
      <c r="A16" s="38"/>
      <c r="B16" s="16">
        <v>11</v>
      </c>
      <c r="C16" s="17" t="s">
        <v>46</v>
      </c>
      <c r="D16" s="17" t="s">
        <v>106</v>
      </c>
      <c r="E16" s="18">
        <v>7</v>
      </c>
      <c r="F16" s="9">
        <v>4.7454395906103937E-3</v>
      </c>
      <c r="G16" s="13">
        <f t="shared" si="0"/>
        <v>274109</v>
      </c>
      <c r="H16" s="14">
        <f t="shared" si="1"/>
        <v>1918766.4836999599</v>
      </c>
      <c r="I16" s="26">
        <v>283496</v>
      </c>
      <c r="J16" s="26">
        <f t="shared" si="2"/>
        <v>1984472</v>
      </c>
    </row>
    <row r="17" spans="1:10" s="2" customFormat="1" ht="22.5" customHeight="1" x14ac:dyDescent="0.3">
      <c r="A17" s="39"/>
      <c r="B17" s="16">
        <v>12</v>
      </c>
      <c r="C17" s="17" t="s">
        <v>55</v>
      </c>
      <c r="D17" s="17" t="s">
        <v>107</v>
      </c>
      <c r="E17" s="18">
        <v>1</v>
      </c>
      <c r="F17" s="9">
        <v>7.1997010093126837E-5</v>
      </c>
      <c r="G17" s="13">
        <f t="shared" si="0"/>
        <v>29111</v>
      </c>
      <c r="H17" s="14">
        <f t="shared" si="1"/>
        <v>29111.201871928206</v>
      </c>
      <c r="I17" s="26">
        <v>30184</v>
      </c>
      <c r="J17" s="26">
        <f t="shared" si="2"/>
        <v>30184</v>
      </c>
    </row>
    <row r="18" spans="1:10" s="2" customFormat="1" ht="22.5" customHeight="1" x14ac:dyDescent="0.3">
      <c r="A18" s="37" t="s">
        <v>108</v>
      </c>
      <c r="B18" s="16">
        <v>13</v>
      </c>
      <c r="C18" s="17" t="s">
        <v>80</v>
      </c>
      <c r="D18" s="17" t="s">
        <v>83</v>
      </c>
      <c r="E18" s="18">
        <v>408</v>
      </c>
      <c r="F18" s="9">
        <v>0.11428538232227851</v>
      </c>
      <c r="G18" s="13">
        <f t="shared" si="0"/>
        <v>113260</v>
      </c>
      <c r="H18" s="14">
        <f t="shared" si="1"/>
        <v>46210041.65993768</v>
      </c>
      <c r="I18" s="26">
        <v>115130</v>
      </c>
      <c r="J18" s="26">
        <f t="shared" si="2"/>
        <v>46973040</v>
      </c>
    </row>
    <row r="19" spans="1:10" s="2" customFormat="1" ht="22.5" customHeight="1" x14ac:dyDescent="0.3">
      <c r="A19" s="38"/>
      <c r="B19" s="16">
        <v>14</v>
      </c>
      <c r="C19" s="17" t="s">
        <v>28</v>
      </c>
      <c r="D19" s="17" t="s">
        <v>84</v>
      </c>
      <c r="E19" s="18" t="s">
        <v>121</v>
      </c>
      <c r="F19" s="9">
        <v>1.791597289664342E-4</v>
      </c>
      <c r="G19" s="13">
        <f t="shared" si="0"/>
        <v>72441</v>
      </c>
      <c r="H19" s="14">
        <f t="shared" si="1"/>
        <v>72441.272637788468</v>
      </c>
      <c r="I19" s="26">
        <v>67166</v>
      </c>
      <c r="J19" s="26">
        <f t="shared" si="2"/>
        <v>67166</v>
      </c>
    </row>
    <row r="20" spans="1:10" s="2" customFormat="1" ht="22.5" customHeight="1" x14ac:dyDescent="0.3">
      <c r="A20" s="38"/>
      <c r="B20" s="16">
        <v>15</v>
      </c>
      <c r="C20" s="17" t="s">
        <v>85</v>
      </c>
      <c r="D20" s="17" t="s">
        <v>109</v>
      </c>
      <c r="E20" s="18">
        <v>936</v>
      </c>
      <c r="F20" s="9">
        <v>0.20434790564377767</v>
      </c>
      <c r="G20" s="13">
        <f t="shared" si="0"/>
        <v>88275</v>
      </c>
      <c r="H20" s="14">
        <f t="shared" si="1"/>
        <v>82625835.78966774</v>
      </c>
      <c r="I20" s="26">
        <v>76564</v>
      </c>
      <c r="J20" s="26">
        <f t="shared" si="2"/>
        <v>71663904</v>
      </c>
    </row>
    <row r="21" spans="1:10" s="2" customFormat="1" ht="22.5" customHeight="1" x14ac:dyDescent="0.3">
      <c r="A21" s="38"/>
      <c r="B21" s="16">
        <v>16</v>
      </c>
      <c r="C21" s="19" t="s">
        <v>29</v>
      </c>
      <c r="D21" s="19" t="s">
        <v>86</v>
      </c>
      <c r="E21" s="20" t="s">
        <v>122</v>
      </c>
      <c r="F21" s="9">
        <v>4.1201574628833637E-3</v>
      </c>
      <c r="G21" s="13">
        <f t="shared" si="0"/>
        <v>104121</v>
      </c>
      <c r="H21" s="14">
        <f t="shared" si="1"/>
        <v>1665940.5090709375</v>
      </c>
      <c r="I21" s="26">
        <v>105566</v>
      </c>
      <c r="J21" s="26">
        <f t="shared" si="2"/>
        <v>1689056</v>
      </c>
    </row>
    <row r="22" spans="1:10" s="2" customFormat="1" ht="22.5" customHeight="1" x14ac:dyDescent="0.3">
      <c r="A22" s="38"/>
      <c r="B22" s="16">
        <v>17</v>
      </c>
      <c r="C22" s="17" t="s">
        <v>42</v>
      </c>
      <c r="D22" s="17" t="s">
        <v>87</v>
      </c>
      <c r="E22" s="20" t="s">
        <v>121</v>
      </c>
      <c r="F22" s="9">
        <v>2.6833440845832186E-4</v>
      </c>
      <c r="G22" s="13">
        <f t="shared" si="0"/>
        <v>108498</v>
      </c>
      <c r="H22" s="14">
        <f t="shared" si="1"/>
        <v>108498.07684667133</v>
      </c>
      <c r="I22" s="26">
        <v>110290</v>
      </c>
      <c r="J22" s="26">
        <f t="shared" si="2"/>
        <v>110290</v>
      </c>
    </row>
    <row r="23" spans="1:10" s="2" customFormat="1" ht="22.5" customHeight="1" x14ac:dyDescent="0.3">
      <c r="A23" s="38"/>
      <c r="B23" s="16">
        <v>18</v>
      </c>
      <c r="C23" s="17" t="s">
        <v>110</v>
      </c>
      <c r="D23" s="17" t="s">
        <v>88</v>
      </c>
      <c r="E23" s="20" t="s">
        <v>123</v>
      </c>
      <c r="F23" s="9">
        <v>1.467601609944316E-3</v>
      </c>
      <c r="G23" s="13">
        <f t="shared" si="0"/>
        <v>296704</v>
      </c>
      <c r="H23" s="14">
        <f t="shared" si="1"/>
        <v>593408.62459973758</v>
      </c>
      <c r="I23" s="26">
        <v>304932</v>
      </c>
      <c r="J23" s="26">
        <f t="shared" si="2"/>
        <v>609864</v>
      </c>
    </row>
    <row r="24" spans="1:10" s="2" customFormat="1" ht="22.5" customHeight="1" x14ac:dyDescent="0.3">
      <c r="A24" s="38"/>
      <c r="B24" s="16">
        <v>19</v>
      </c>
      <c r="C24" s="17" t="s">
        <v>34</v>
      </c>
      <c r="D24" s="17" t="s">
        <v>89</v>
      </c>
      <c r="E24" s="20" t="s">
        <v>123</v>
      </c>
      <c r="F24" s="9">
        <v>1.209808579472182E-3</v>
      </c>
      <c r="G24" s="13">
        <f t="shared" si="0"/>
        <v>244586</v>
      </c>
      <c r="H24" s="14">
        <f t="shared" si="1"/>
        <v>489172.83839773719</v>
      </c>
      <c r="I24" s="26">
        <v>253799</v>
      </c>
      <c r="J24" s="26">
        <f t="shared" si="2"/>
        <v>507598</v>
      </c>
    </row>
    <row r="25" spans="1:10" s="2" customFormat="1" ht="22.5" customHeight="1" x14ac:dyDescent="0.3">
      <c r="A25" s="38"/>
      <c r="B25" s="16">
        <v>20</v>
      </c>
      <c r="C25" s="17" t="s">
        <v>40</v>
      </c>
      <c r="D25" s="17" t="s">
        <v>111</v>
      </c>
      <c r="E25" s="20" t="s">
        <v>123</v>
      </c>
      <c r="F25" s="9">
        <v>4.0598397589768781E-4</v>
      </c>
      <c r="G25" s="13">
        <f t="shared" si="0"/>
        <v>82078</v>
      </c>
      <c r="H25" s="14">
        <f t="shared" si="1"/>
        <v>164155.17066387026</v>
      </c>
      <c r="I25" s="26">
        <v>88843</v>
      </c>
      <c r="J25" s="26">
        <f t="shared" si="2"/>
        <v>177686</v>
      </c>
    </row>
    <row r="26" spans="1:10" s="2" customFormat="1" ht="22.5" customHeight="1" x14ac:dyDescent="0.3">
      <c r="A26" s="38"/>
      <c r="B26" s="16">
        <v>21</v>
      </c>
      <c r="C26" s="19" t="s">
        <v>32</v>
      </c>
      <c r="D26" s="19" t="s">
        <v>90</v>
      </c>
      <c r="E26" s="20" t="s">
        <v>124</v>
      </c>
      <c r="F26" s="9">
        <v>3.2344840235297794E-3</v>
      </c>
      <c r="G26" s="13">
        <f t="shared" si="0"/>
        <v>145314</v>
      </c>
      <c r="H26" s="14">
        <f t="shared" si="1"/>
        <v>1307828.1617348844</v>
      </c>
      <c r="I26" s="26">
        <v>146193</v>
      </c>
      <c r="J26" s="26">
        <f t="shared" si="2"/>
        <v>1315737</v>
      </c>
    </row>
    <row r="27" spans="1:10" s="2" customFormat="1" ht="22.5" customHeight="1" x14ac:dyDescent="0.3">
      <c r="A27" s="38"/>
      <c r="B27" s="16">
        <v>22</v>
      </c>
      <c r="C27" s="19" t="s">
        <v>30</v>
      </c>
      <c r="D27" s="19" t="s">
        <v>91</v>
      </c>
      <c r="E27" s="20" t="s">
        <v>121</v>
      </c>
      <c r="F27" s="9">
        <v>2.6861756278861657E-4</v>
      </c>
      <c r="G27" s="13">
        <f t="shared" si="0"/>
        <v>108613</v>
      </c>
      <c r="H27" s="14">
        <f t="shared" si="1"/>
        <v>108612.56719647138</v>
      </c>
      <c r="I27" s="26">
        <v>109561</v>
      </c>
      <c r="J27" s="26">
        <f t="shared" si="2"/>
        <v>109561</v>
      </c>
    </row>
    <row r="28" spans="1:10" s="2" customFormat="1" ht="22.5" customHeight="1" x14ac:dyDescent="0.3">
      <c r="A28" s="38"/>
      <c r="B28" s="16">
        <v>23</v>
      </c>
      <c r="C28" s="17" t="s">
        <v>31</v>
      </c>
      <c r="D28" s="17" t="s">
        <v>86</v>
      </c>
      <c r="E28" s="20" t="s">
        <v>121</v>
      </c>
      <c r="F28" s="9">
        <v>3.312325748828825E-4</v>
      </c>
      <c r="G28" s="13">
        <f t="shared" si="0"/>
        <v>133930</v>
      </c>
      <c r="H28" s="14">
        <f t="shared" si="1"/>
        <v>133930.26101364024</v>
      </c>
      <c r="I28" s="26">
        <v>136142</v>
      </c>
      <c r="J28" s="26">
        <f t="shared" si="2"/>
        <v>136142</v>
      </c>
    </row>
    <row r="29" spans="1:10" s="2" customFormat="1" ht="17.25" x14ac:dyDescent="0.3">
      <c r="A29" s="38"/>
      <c r="B29" s="16">
        <v>24</v>
      </c>
      <c r="C29" s="17" t="s">
        <v>38</v>
      </c>
      <c r="D29" s="17" t="s">
        <v>86</v>
      </c>
      <c r="E29" s="20" t="s">
        <v>121</v>
      </c>
      <c r="F29" s="9">
        <v>1.2393898299147875E-4</v>
      </c>
      <c r="G29" s="13">
        <f t="shared" si="0"/>
        <v>50113</v>
      </c>
      <c r="H29" s="14">
        <f t="shared" si="1"/>
        <v>50113.369277411861</v>
      </c>
      <c r="I29" s="26">
        <v>50941</v>
      </c>
      <c r="J29" s="26">
        <f t="shared" si="2"/>
        <v>50941</v>
      </c>
    </row>
    <row r="30" spans="1:10" s="2" customFormat="1" ht="22.5" customHeight="1" x14ac:dyDescent="0.3">
      <c r="A30" s="38"/>
      <c r="B30" s="16">
        <v>25</v>
      </c>
      <c r="C30" s="17" t="s">
        <v>36</v>
      </c>
      <c r="D30" s="17" t="s">
        <v>92</v>
      </c>
      <c r="E30" s="20" t="s">
        <v>125</v>
      </c>
      <c r="F30" s="9">
        <v>1.1562002863824657E-3</v>
      </c>
      <c r="G30" s="13">
        <f t="shared" si="0"/>
        <v>38958</v>
      </c>
      <c r="H30" s="14">
        <f t="shared" si="1"/>
        <v>467496.91268741095</v>
      </c>
      <c r="I30" s="26">
        <v>39394</v>
      </c>
      <c r="J30" s="26">
        <f t="shared" si="2"/>
        <v>472728</v>
      </c>
    </row>
    <row r="31" spans="1:10" s="2" customFormat="1" ht="22.5" customHeight="1" x14ac:dyDescent="0.3">
      <c r="A31" s="38"/>
      <c r="B31" s="16">
        <v>26</v>
      </c>
      <c r="C31" s="17" t="s">
        <v>43</v>
      </c>
      <c r="D31" s="17" t="s">
        <v>112</v>
      </c>
      <c r="E31" s="20" t="s">
        <v>121</v>
      </c>
      <c r="F31" s="9">
        <v>3.6682481502076217E-4</v>
      </c>
      <c r="G31" s="13">
        <f t="shared" si="0"/>
        <v>148322</v>
      </c>
      <c r="H31" s="14">
        <f t="shared" si="1"/>
        <v>148321.59318684775</v>
      </c>
      <c r="I31" s="26">
        <v>150771</v>
      </c>
      <c r="J31" s="26">
        <f t="shared" si="2"/>
        <v>150771</v>
      </c>
    </row>
    <row r="32" spans="1:10" s="2" customFormat="1" ht="22.5" customHeight="1" x14ac:dyDescent="0.3">
      <c r="A32" s="38"/>
      <c r="B32" s="16">
        <v>27</v>
      </c>
      <c r="C32" s="17" t="s">
        <v>69</v>
      </c>
      <c r="D32" s="17" t="s">
        <v>113</v>
      </c>
      <c r="E32" s="20" t="s">
        <v>121</v>
      </c>
      <c r="F32" s="9">
        <v>1.3378264565929844E-3</v>
      </c>
      <c r="G32" s="13">
        <f t="shared" si="0"/>
        <v>540935</v>
      </c>
      <c r="H32" s="14">
        <f t="shared" si="1"/>
        <v>540935.46380758251</v>
      </c>
      <c r="I32" s="26">
        <v>568196</v>
      </c>
      <c r="J32" s="26">
        <f t="shared" si="2"/>
        <v>568196</v>
      </c>
    </row>
    <row r="33" spans="1:10" s="2" customFormat="1" ht="22.5" customHeight="1" x14ac:dyDescent="0.3">
      <c r="A33" s="38"/>
      <c r="B33" s="16">
        <v>28</v>
      </c>
      <c r="C33" s="17" t="s">
        <v>35</v>
      </c>
      <c r="D33" s="17" t="s">
        <v>93</v>
      </c>
      <c r="E33" s="20" t="s">
        <v>121</v>
      </c>
      <c r="F33" s="9">
        <v>1.1629779634034175E-3</v>
      </c>
      <c r="G33" s="13">
        <f t="shared" si="0"/>
        <v>470237</v>
      </c>
      <c r="H33" s="14">
        <f t="shared" si="1"/>
        <v>470237.39210071502</v>
      </c>
      <c r="I33" s="26">
        <v>492368</v>
      </c>
      <c r="J33" s="26">
        <f t="shared" si="2"/>
        <v>492368</v>
      </c>
    </row>
    <row r="34" spans="1:10" s="2" customFormat="1" ht="22.5" customHeight="1" x14ac:dyDescent="0.3">
      <c r="A34" s="38"/>
      <c r="B34" s="16">
        <v>29</v>
      </c>
      <c r="C34" s="17" t="s">
        <v>41</v>
      </c>
      <c r="D34" s="17" t="s">
        <v>114</v>
      </c>
      <c r="E34" s="20" t="s">
        <v>121</v>
      </c>
      <c r="F34" s="9">
        <v>4.162791847945413E-4</v>
      </c>
      <c r="G34" s="13">
        <f t="shared" si="0"/>
        <v>168318</v>
      </c>
      <c r="H34" s="14">
        <f t="shared" si="1"/>
        <v>168317.92553552825</v>
      </c>
      <c r="I34" s="26">
        <v>162967</v>
      </c>
      <c r="J34" s="26">
        <f t="shared" si="2"/>
        <v>162967</v>
      </c>
    </row>
    <row r="35" spans="1:10" s="2" customFormat="1" ht="22.5" customHeight="1" x14ac:dyDescent="0.3">
      <c r="A35" s="38"/>
      <c r="B35" s="16">
        <v>30</v>
      </c>
      <c r="C35" s="19" t="s">
        <v>39</v>
      </c>
      <c r="D35" s="19" t="s">
        <v>86</v>
      </c>
      <c r="E35" s="20" t="s">
        <v>121</v>
      </c>
      <c r="F35" s="9">
        <v>1.5598142679407344E-4</v>
      </c>
      <c r="G35" s="13">
        <f t="shared" si="0"/>
        <v>63069</v>
      </c>
      <c r="H35" s="14">
        <f t="shared" si="1"/>
        <v>63069.380211764503</v>
      </c>
      <c r="I35" s="26">
        <v>64111</v>
      </c>
      <c r="J35" s="26">
        <f t="shared" si="2"/>
        <v>64111</v>
      </c>
    </row>
    <row r="36" spans="1:10" s="2" customFormat="1" ht="22.5" customHeight="1" x14ac:dyDescent="0.3">
      <c r="A36" s="38"/>
      <c r="B36" s="16">
        <v>31</v>
      </c>
      <c r="C36" s="19" t="s">
        <v>37</v>
      </c>
      <c r="D36" s="19" t="s">
        <v>94</v>
      </c>
      <c r="E36" s="20" t="s">
        <v>126</v>
      </c>
      <c r="F36" s="9">
        <v>3.9454672547231543E-4</v>
      </c>
      <c r="G36" s="13">
        <f t="shared" si="0"/>
        <v>53177</v>
      </c>
      <c r="H36" s="14">
        <f t="shared" si="1"/>
        <v>159530.64381807283</v>
      </c>
      <c r="I36" s="26">
        <v>54746</v>
      </c>
      <c r="J36" s="26">
        <f t="shared" si="2"/>
        <v>164238</v>
      </c>
    </row>
    <row r="37" spans="1:10" s="2" customFormat="1" ht="22.5" customHeight="1" x14ac:dyDescent="0.3">
      <c r="A37" s="39"/>
      <c r="B37" s="16">
        <v>32</v>
      </c>
      <c r="C37" s="17" t="s">
        <v>33</v>
      </c>
      <c r="D37" s="17" t="s">
        <v>95</v>
      </c>
      <c r="E37" s="20" t="s">
        <v>121</v>
      </c>
      <c r="F37" s="9">
        <v>7.3617696062576809E-5</v>
      </c>
      <c r="G37" s="13">
        <f t="shared" si="0"/>
        <v>29767</v>
      </c>
      <c r="H37" s="14">
        <f t="shared" si="1"/>
        <v>29766.508479336389</v>
      </c>
      <c r="I37" s="26">
        <v>32167</v>
      </c>
      <c r="J37" s="26">
        <f t="shared" si="2"/>
        <v>32167</v>
      </c>
    </row>
    <row r="38" spans="1:10" s="2" customFormat="1" ht="22.5" customHeight="1" x14ac:dyDescent="0.3">
      <c r="A38" s="37" t="s">
        <v>115</v>
      </c>
      <c r="B38" s="16">
        <v>33</v>
      </c>
      <c r="C38" s="17" t="s">
        <v>75</v>
      </c>
      <c r="D38" s="17" t="s">
        <v>76</v>
      </c>
      <c r="E38" s="20">
        <v>431</v>
      </c>
      <c r="F38" s="9">
        <v>2.8436523853859426E-2</v>
      </c>
      <c r="G38" s="13">
        <f t="shared" si="0"/>
        <v>26677</v>
      </c>
      <c r="H38" s="14">
        <f t="shared" si="1"/>
        <v>11497996.727570096</v>
      </c>
      <c r="I38" s="26">
        <v>27579</v>
      </c>
      <c r="J38" s="26">
        <f t="shared" si="2"/>
        <v>11886549</v>
      </c>
    </row>
    <row r="39" spans="1:10" s="2" customFormat="1" ht="22.5" customHeight="1" x14ac:dyDescent="0.3">
      <c r="A39" s="38"/>
      <c r="B39" s="16">
        <v>34</v>
      </c>
      <c r="C39" s="19" t="s">
        <v>25</v>
      </c>
      <c r="D39" s="19" t="s">
        <v>26</v>
      </c>
      <c r="E39" s="20">
        <v>1369</v>
      </c>
      <c r="F39" s="9">
        <v>6.6803661888311466E-2</v>
      </c>
      <c r="G39" s="13">
        <f t="shared" si="0"/>
        <v>19731</v>
      </c>
      <c r="H39" s="14">
        <f t="shared" si="1"/>
        <v>27011328.449600782</v>
      </c>
      <c r="I39" s="26">
        <v>19407</v>
      </c>
      <c r="J39" s="26">
        <f t="shared" si="2"/>
        <v>26568183</v>
      </c>
    </row>
    <row r="40" spans="1:10" s="2" customFormat="1" ht="22.5" customHeight="1" x14ac:dyDescent="0.3">
      <c r="A40" s="38"/>
      <c r="B40" s="16">
        <v>35</v>
      </c>
      <c r="C40" s="17" t="s">
        <v>23</v>
      </c>
      <c r="D40" s="17" t="s">
        <v>24</v>
      </c>
      <c r="E40" s="20">
        <v>1225</v>
      </c>
      <c r="F40" s="9">
        <v>6.9958193623062903E-3</v>
      </c>
      <c r="G40" s="13">
        <f t="shared" si="0"/>
        <v>2309</v>
      </c>
      <c r="H40" s="14">
        <f t="shared" si="1"/>
        <v>2828682.8779725181</v>
      </c>
      <c r="I40" s="26">
        <v>2531</v>
      </c>
      <c r="J40" s="26">
        <f t="shared" si="2"/>
        <v>3100475</v>
      </c>
    </row>
    <row r="41" spans="1:10" s="2" customFormat="1" ht="22.5" customHeight="1" x14ac:dyDescent="0.3">
      <c r="A41" s="38"/>
      <c r="B41" s="16">
        <v>36</v>
      </c>
      <c r="C41" s="17" t="s">
        <v>63</v>
      </c>
      <c r="D41" s="17" t="s">
        <v>81</v>
      </c>
      <c r="E41" s="20">
        <v>1259</v>
      </c>
      <c r="F41" s="9">
        <v>2.3996735923616373E-2</v>
      </c>
      <c r="G41" s="13">
        <f t="shared" si="0"/>
        <v>7707</v>
      </c>
      <c r="H41" s="14">
        <f t="shared" si="1"/>
        <v>9702817.1424918212</v>
      </c>
      <c r="I41" s="26">
        <v>8225</v>
      </c>
      <c r="J41" s="26">
        <f t="shared" si="2"/>
        <v>10355275</v>
      </c>
    </row>
    <row r="42" spans="1:10" s="2" customFormat="1" ht="22.5" customHeight="1" x14ac:dyDescent="0.3">
      <c r="A42" s="38"/>
      <c r="B42" s="16">
        <v>37</v>
      </c>
      <c r="C42" s="17" t="s">
        <v>64</v>
      </c>
      <c r="D42" s="17" t="s">
        <v>81</v>
      </c>
      <c r="E42" s="20">
        <v>1094</v>
      </c>
      <c r="F42" s="9">
        <v>6.001145419367299E-3</v>
      </c>
      <c r="G42" s="13">
        <f t="shared" si="0"/>
        <v>2218</v>
      </c>
      <c r="H42" s="14">
        <f t="shared" si="1"/>
        <v>2426497.3717662254</v>
      </c>
      <c r="I42" s="26">
        <v>2289</v>
      </c>
      <c r="J42" s="26">
        <f t="shared" si="2"/>
        <v>2504166</v>
      </c>
    </row>
    <row r="43" spans="1:10" s="2" customFormat="1" ht="22.5" customHeight="1" x14ac:dyDescent="0.3">
      <c r="A43" s="38"/>
      <c r="B43" s="16">
        <v>38</v>
      </c>
      <c r="C43" s="17" t="s">
        <v>1</v>
      </c>
      <c r="D43" s="17" t="s">
        <v>20</v>
      </c>
      <c r="E43" s="20">
        <v>2</v>
      </c>
      <c r="F43" s="9">
        <v>4.8682539341701487E-5</v>
      </c>
      <c r="G43" s="13">
        <f t="shared" si="0"/>
        <v>9842</v>
      </c>
      <c r="H43" s="14">
        <f t="shared" si="1"/>
        <v>19684.251173503271</v>
      </c>
      <c r="I43" s="26">
        <v>10814</v>
      </c>
      <c r="J43" s="26">
        <f t="shared" si="2"/>
        <v>21628</v>
      </c>
    </row>
    <row r="44" spans="1:10" s="2" customFormat="1" ht="22.5" customHeight="1" x14ac:dyDescent="0.3">
      <c r="A44" s="38"/>
      <c r="B44" s="16">
        <v>39</v>
      </c>
      <c r="C44" s="17" t="s">
        <v>65</v>
      </c>
      <c r="D44" s="17" t="s">
        <v>116</v>
      </c>
      <c r="E44" s="20">
        <v>1060</v>
      </c>
      <c r="F44" s="9">
        <v>9.8302422263101014E-2</v>
      </c>
      <c r="G44" s="13">
        <f t="shared" si="0"/>
        <v>37498</v>
      </c>
      <c r="H44" s="14">
        <f t="shared" si="1"/>
        <v>39747506.949234471</v>
      </c>
      <c r="I44" s="26">
        <v>38716</v>
      </c>
      <c r="J44" s="26">
        <f t="shared" si="2"/>
        <v>41038960</v>
      </c>
    </row>
    <row r="45" spans="1:10" s="2" customFormat="1" ht="22.5" customHeight="1" x14ac:dyDescent="0.3">
      <c r="A45" s="38"/>
      <c r="B45" s="16">
        <v>40</v>
      </c>
      <c r="C45" s="17" t="s">
        <v>0</v>
      </c>
      <c r="D45" s="17" t="s">
        <v>19</v>
      </c>
      <c r="E45" s="20">
        <v>1</v>
      </c>
      <c r="F45" s="9">
        <v>1.7679789828796711E-7</v>
      </c>
      <c r="G45" s="13">
        <f t="shared" si="0"/>
        <v>71</v>
      </c>
      <c r="H45" s="14">
        <f t="shared" si="1"/>
        <v>71.486292290976365</v>
      </c>
      <c r="I45" s="26">
        <v>86</v>
      </c>
      <c r="J45" s="26">
        <f t="shared" si="2"/>
        <v>86</v>
      </c>
    </row>
    <row r="46" spans="1:10" s="2" customFormat="1" ht="22.5" customHeight="1" x14ac:dyDescent="0.3">
      <c r="A46" s="38"/>
      <c r="B46" s="16">
        <v>41</v>
      </c>
      <c r="C46" s="17" t="s">
        <v>18</v>
      </c>
      <c r="D46" s="17" t="s">
        <v>96</v>
      </c>
      <c r="E46" s="20">
        <v>1</v>
      </c>
      <c r="F46" s="9">
        <v>3.6034142319254976E-6</v>
      </c>
      <c r="G46" s="13">
        <f t="shared" si="0"/>
        <v>1457</v>
      </c>
      <c r="H46" s="14">
        <f t="shared" si="1"/>
        <v>1457.0010476556788</v>
      </c>
      <c r="I46" s="26">
        <v>1557</v>
      </c>
      <c r="J46" s="26">
        <f t="shared" si="2"/>
        <v>1557</v>
      </c>
    </row>
    <row r="47" spans="1:10" s="2" customFormat="1" ht="22.5" customHeight="1" x14ac:dyDescent="0.3">
      <c r="A47" s="38"/>
      <c r="B47" s="16">
        <v>42</v>
      </c>
      <c r="C47" s="17" t="s">
        <v>117</v>
      </c>
      <c r="D47" s="17" t="s">
        <v>118</v>
      </c>
      <c r="E47" s="20">
        <v>961</v>
      </c>
      <c r="F47" s="9">
        <v>1.3826617093662279E-2</v>
      </c>
      <c r="G47" s="13">
        <f t="shared" si="0"/>
        <v>5818</v>
      </c>
      <c r="H47" s="14">
        <f t="shared" si="1"/>
        <v>5590641.0682723783</v>
      </c>
      <c r="I47" s="26">
        <v>5121</v>
      </c>
      <c r="J47" s="26">
        <f t="shared" si="2"/>
        <v>4921281</v>
      </c>
    </row>
    <row r="48" spans="1:10" s="2" customFormat="1" ht="22.5" customHeight="1" x14ac:dyDescent="0.3">
      <c r="A48" s="38"/>
      <c r="B48" s="16">
        <v>43</v>
      </c>
      <c r="C48" s="17" t="s">
        <v>97</v>
      </c>
      <c r="D48" s="17" t="s">
        <v>98</v>
      </c>
      <c r="E48" s="20">
        <v>1125</v>
      </c>
      <c r="F48" s="9">
        <v>5.2685354257627492E-2</v>
      </c>
      <c r="G48" s="13">
        <f t="shared" si="0"/>
        <v>18936</v>
      </c>
      <c r="H48" s="14">
        <f t="shared" si="1"/>
        <v>21302745.509903658</v>
      </c>
      <c r="I48" s="26">
        <v>21210</v>
      </c>
      <c r="J48" s="26">
        <f t="shared" si="2"/>
        <v>23861250</v>
      </c>
    </row>
    <row r="49" spans="1:10" s="2" customFormat="1" ht="22.5" customHeight="1" x14ac:dyDescent="0.3">
      <c r="A49" s="38"/>
      <c r="B49" s="16">
        <v>44</v>
      </c>
      <c r="C49" s="17" t="s">
        <v>54</v>
      </c>
      <c r="D49" s="17" t="s">
        <v>119</v>
      </c>
      <c r="E49" s="18">
        <v>1163</v>
      </c>
      <c r="F49" s="9">
        <v>4.8995626821222382E-2</v>
      </c>
      <c r="G49" s="13">
        <f t="shared" si="0"/>
        <v>17034</v>
      </c>
      <c r="H49" s="14">
        <f t="shared" si="1"/>
        <v>19810844.664095681</v>
      </c>
      <c r="I49" s="26">
        <v>17849</v>
      </c>
      <c r="J49" s="26">
        <f t="shared" si="2"/>
        <v>20758387</v>
      </c>
    </row>
    <row r="50" spans="1:10" s="2" customFormat="1" ht="22.5" customHeight="1" x14ac:dyDescent="0.3">
      <c r="A50" s="38"/>
      <c r="B50" s="16">
        <v>45</v>
      </c>
      <c r="C50" s="17" t="s">
        <v>61</v>
      </c>
      <c r="D50" s="17" t="s">
        <v>62</v>
      </c>
      <c r="E50" s="18">
        <v>425</v>
      </c>
      <c r="F50" s="9">
        <v>1.420707413741318E-2</v>
      </c>
      <c r="G50" s="13">
        <f t="shared" si="0"/>
        <v>13516</v>
      </c>
      <c r="H50" s="14">
        <f t="shared" si="1"/>
        <v>5744474.703723399</v>
      </c>
      <c r="I50" s="26">
        <v>13740</v>
      </c>
      <c r="J50" s="26">
        <f t="shared" si="2"/>
        <v>5839500</v>
      </c>
    </row>
    <row r="51" spans="1:10" s="2" customFormat="1" ht="22.5" customHeight="1" x14ac:dyDescent="0.3">
      <c r="A51" s="38"/>
      <c r="B51" s="16">
        <v>46</v>
      </c>
      <c r="C51" s="19" t="s">
        <v>14</v>
      </c>
      <c r="D51" s="19" t="s">
        <v>60</v>
      </c>
      <c r="E51" s="20">
        <v>3425</v>
      </c>
      <c r="F51" s="9">
        <v>6.684197960586947E-3</v>
      </c>
      <c r="G51" s="13">
        <f t="shared" si="0"/>
        <v>789</v>
      </c>
      <c r="H51" s="14">
        <f t="shared" si="1"/>
        <v>2702682.179869486</v>
      </c>
      <c r="I51" s="26">
        <v>778</v>
      </c>
      <c r="J51" s="26">
        <f t="shared" si="2"/>
        <v>2664650</v>
      </c>
    </row>
    <row r="52" spans="1:10" s="2" customFormat="1" ht="22.5" customHeight="1" x14ac:dyDescent="0.3">
      <c r="A52" s="38"/>
      <c r="B52" s="16">
        <v>47</v>
      </c>
      <c r="C52" s="17" t="s">
        <v>8</v>
      </c>
      <c r="D52" s="17" t="s">
        <v>9</v>
      </c>
      <c r="E52" s="18">
        <v>3517</v>
      </c>
      <c r="F52" s="9">
        <v>1.0073904152516588E-2</v>
      </c>
      <c r="G52" s="13">
        <f t="shared" si="0"/>
        <v>1158</v>
      </c>
      <c r="H52" s="14">
        <f t="shared" si="1"/>
        <v>4073272.7240066663</v>
      </c>
      <c r="I52" s="26">
        <v>1284</v>
      </c>
      <c r="J52" s="26">
        <f t="shared" si="2"/>
        <v>4515828</v>
      </c>
    </row>
    <row r="53" spans="1:10" s="2" customFormat="1" ht="22.5" customHeight="1" x14ac:dyDescent="0.3">
      <c r="A53" s="38"/>
      <c r="B53" s="16">
        <v>48</v>
      </c>
      <c r="C53" s="17" t="s">
        <v>21</v>
      </c>
      <c r="D53" s="17" t="s">
        <v>22</v>
      </c>
      <c r="E53" s="18">
        <v>425</v>
      </c>
      <c r="F53" s="9">
        <v>1.7086315702528356E-2</v>
      </c>
      <c r="G53" s="13">
        <f t="shared" si="0"/>
        <v>16256</v>
      </c>
      <c r="H53" s="14">
        <f t="shared" si="1"/>
        <v>6908664.4712109258</v>
      </c>
      <c r="I53" s="26">
        <v>17384</v>
      </c>
      <c r="J53" s="26">
        <f t="shared" si="2"/>
        <v>7388200</v>
      </c>
    </row>
    <row r="54" spans="1:10" s="2" customFormat="1" ht="22.5" customHeight="1" x14ac:dyDescent="0.3">
      <c r="A54" s="38"/>
      <c r="B54" s="16">
        <v>49</v>
      </c>
      <c r="C54" s="17" t="s">
        <v>70</v>
      </c>
      <c r="D54" s="17" t="s">
        <v>57</v>
      </c>
      <c r="E54" s="18">
        <v>3</v>
      </c>
      <c r="F54" s="9">
        <v>4.3306228646086597E-5</v>
      </c>
      <c r="G54" s="13">
        <f t="shared" si="0"/>
        <v>5837</v>
      </c>
      <c r="H54" s="14">
        <f t="shared" si="1"/>
        <v>17510.398873472925</v>
      </c>
      <c r="I54" s="26">
        <v>6176</v>
      </c>
      <c r="J54" s="26">
        <f t="shared" si="2"/>
        <v>18528</v>
      </c>
    </row>
    <row r="55" spans="1:10" s="2" customFormat="1" ht="22.5" customHeight="1" x14ac:dyDescent="0.3">
      <c r="A55" s="38"/>
      <c r="B55" s="16">
        <v>50</v>
      </c>
      <c r="C55" s="21" t="s">
        <v>99</v>
      </c>
      <c r="D55" s="19" t="s">
        <v>58</v>
      </c>
      <c r="E55" s="20">
        <v>1198</v>
      </c>
      <c r="F55" s="9">
        <v>1.7462107300824221E-2</v>
      </c>
      <c r="G55" s="13">
        <f t="shared" si="0"/>
        <v>5894</v>
      </c>
      <c r="H55" s="14">
        <f t="shared" si="1"/>
        <v>7060611.6849301495</v>
      </c>
      <c r="I55" s="26">
        <v>6283</v>
      </c>
      <c r="J55" s="26">
        <f t="shared" si="2"/>
        <v>7527034</v>
      </c>
    </row>
    <row r="56" spans="1:10" s="2" customFormat="1" ht="22.5" customHeight="1" x14ac:dyDescent="0.3">
      <c r="A56" s="38"/>
      <c r="B56" s="16">
        <v>51</v>
      </c>
      <c r="C56" s="17" t="s">
        <v>100</v>
      </c>
      <c r="D56" s="17" t="s">
        <v>120</v>
      </c>
      <c r="E56" s="20">
        <v>185</v>
      </c>
      <c r="F56" s="9">
        <v>2.3627139223012794E-2</v>
      </c>
      <c r="G56" s="13">
        <f t="shared" si="0"/>
        <v>51640</v>
      </c>
      <c r="H56" s="14">
        <f t="shared" si="1"/>
        <v>9553374.7677522004</v>
      </c>
      <c r="I56" s="26">
        <v>52493</v>
      </c>
      <c r="J56" s="26">
        <f t="shared" si="2"/>
        <v>9711205</v>
      </c>
    </row>
    <row r="57" spans="1:10" s="2" customFormat="1" ht="22.5" customHeight="1" x14ac:dyDescent="0.3">
      <c r="A57" s="38"/>
      <c r="B57" s="16">
        <v>52</v>
      </c>
      <c r="C57" s="17" t="s">
        <v>27</v>
      </c>
      <c r="D57" s="17" t="s">
        <v>22</v>
      </c>
      <c r="E57" s="18">
        <v>1148</v>
      </c>
      <c r="F57" s="9">
        <v>1.569866003684792E-2</v>
      </c>
      <c r="G57" s="13">
        <f t="shared" si="0"/>
        <v>5529</v>
      </c>
      <c r="H57" s="14">
        <f t="shared" si="1"/>
        <v>6347581.112886793</v>
      </c>
      <c r="I57" s="26">
        <v>5970</v>
      </c>
      <c r="J57" s="26">
        <f t="shared" si="2"/>
        <v>6853560</v>
      </c>
    </row>
    <row r="58" spans="1:10" s="2" customFormat="1" ht="22.5" customHeight="1" x14ac:dyDescent="0.3">
      <c r="A58" s="38"/>
      <c r="B58" s="16">
        <v>53</v>
      </c>
      <c r="C58" s="17" t="s">
        <v>71</v>
      </c>
      <c r="D58" s="17" t="s">
        <v>10</v>
      </c>
      <c r="E58" s="18">
        <v>1</v>
      </c>
      <c r="F58" s="9">
        <v>2.7432600592339087E-6</v>
      </c>
      <c r="G58" s="13">
        <f t="shared" si="0"/>
        <v>1109</v>
      </c>
      <c r="H58" s="14">
        <f t="shared" si="1"/>
        <v>1109.2071360777218</v>
      </c>
      <c r="I58" s="26">
        <v>1391</v>
      </c>
      <c r="J58" s="26">
        <f t="shared" si="2"/>
        <v>1391</v>
      </c>
    </row>
    <row r="59" spans="1:10" s="2" customFormat="1" ht="22.5" customHeight="1" x14ac:dyDescent="0.3">
      <c r="A59" s="38"/>
      <c r="B59" s="16">
        <v>54</v>
      </c>
      <c r="C59" s="17" t="s">
        <v>73</v>
      </c>
      <c r="D59" s="17" t="s">
        <v>74</v>
      </c>
      <c r="E59" s="20">
        <v>1145</v>
      </c>
      <c r="F59" s="9">
        <v>4.8219304405414755E-2</v>
      </c>
      <c r="G59" s="13">
        <f t="shared" si="0"/>
        <v>17028</v>
      </c>
      <c r="H59" s="14">
        <f t="shared" si="1"/>
        <v>19496947.204533868</v>
      </c>
      <c r="I59" s="26">
        <v>16909</v>
      </c>
      <c r="J59" s="26">
        <f t="shared" si="2"/>
        <v>19360805</v>
      </c>
    </row>
    <row r="60" spans="1:10" s="2" customFormat="1" ht="22.5" customHeight="1" x14ac:dyDescent="0.3">
      <c r="A60" s="38"/>
      <c r="B60" s="16">
        <v>55</v>
      </c>
      <c r="C60" s="17" t="s">
        <v>6</v>
      </c>
      <c r="D60" s="17" t="s">
        <v>7</v>
      </c>
      <c r="E60" s="20">
        <v>1208</v>
      </c>
      <c r="F60" s="9">
        <v>9.6199237704819428E-3</v>
      </c>
      <c r="G60" s="13">
        <f t="shared" si="0"/>
        <v>3220</v>
      </c>
      <c r="H60" s="14">
        <f t="shared" si="1"/>
        <v>3889710.7326099253</v>
      </c>
      <c r="I60" s="26">
        <v>3413</v>
      </c>
      <c r="J60" s="26">
        <f t="shared" si="2"/>
        <v>4122904</v>
      </c>
    </row>
    <row r="61" spans="1:10" s="2" customFormat="1" ht="22.5" customHeight="1" x14ac:dyDescent="0.3">
      <c r="A61" s="38"/>
      <c r="B61" s="16">
        <v>56</v>
      </c>
      <c r="C61" s="17" t="s">
        <v>12</v>
      </c>
      <c r="D61" s="17" t="s">
        <v>13</v>
      </c>
      <c r="E61" s="18">
        <v>22661</v>
      </c>
      <c r="F61" s="9">
        <v>4.0203429105144975E-2</v>
      </c>
      <c r="G61" s="13">
        <f t="shared" si="0"/>
        <v>717</v>
      </c>
      <c r="H61" s="14">
        <f t="shared" si="1"/>
        <v>16255815.888878949</v>
      </c>
      <c r="I61" s="26">
        <v>607</v>
      </c>
      <c r="J61" s="26">
        <f t="shared" si="2"/>
        <v>13755227</v>
      </c>
    </row>
    <row r="62" spans="1:10" s="2" customFormat="1" ht="22.5" customHeight="1" x14ac:dyDescent="0.3">
      <c r="A62" s="38"/>
      <c r="B62" s="16">
        <v>57</v>
      </c>
      <c r="C62" s="17" t="s">
        <v>15</v>
      </c>
      <c r="D62" s="17" t="s">
        <v>16</v>
      </c>
      <c r="E62" s="20">
        <v>146</v>
      </c>
      <c r="F62" s="9">
        <v>3.9886045534402487E-4</v>
      </c>
      <c r="G62" s="13">
        <f t="shared" si="0"/>
        <v>1105</v>
      </c>
      <c r="H62" s="14">
        <f t="shared" si="1"/>
        <v>161274.85320890544</v>
      </c>
      <c r="I62" s="26">
        <v>1224</v>
      </c>
      <c r="J62" s="26">
        <f t="shared" si="2"/>
        <v>178704</v>
      </c>
    </row>
    <row r="63" spans="1:10" s="2" customFormat="1" ht="22.5" customHeight="1" x14ac:dyDescent="0.3">
      <c r="A63" s="38"/>
      <c r="B63" s="16">
        <v>58</v>
      </c>
      <c r="C63" s="17" t="s">
        <v>11</v>
      </c>
      <c r="D63" s="17" t="s">
        <v>59</v>
      </c>
      <c r="E63" s="20">
        <v>6848</v>
      </c>
      <c r="F63" s="9">
        <v>1.3024464202152225E-2</v>
      </c>
      <c r="G63" s="13">
        <f t="shared" si="0"/>
        <v>769</v>
      </c>
      <c r="H63" s="14">
        <f t="shared" si="1"/>
        <v>5266299.3389881328</v>
      </c>
      <c r="I63" s="26">
        <v>798</v>
      </c>
      <c r="J63" s="26">
        <f t="shared" si="2"/>
        <v>5464704</v>
      </c>
    </row>
    <row r="64" spans="1:10" s="2" customFormat="1" ht="22.5" customHeight="1" thickBot="1" x14ac:dyDescent="0.35">
      <c r="A64" s="40"/>
      <c r="B64" s="22">
        <v>59</v>
      </c>
      <c r="C64" s="23" t="s">
        <v>72</v>
      </c>
      <c r="D64" s="23" t="s">
        <v>17</v>
      </c>
      <c r="E64" s="18">
        <v>2254</v>
      </c>
      <c r="F64" s="9">
        <v>1.0130712395000971E-2</v>
      </c>
      <c r="G64" s="13">
        <f t="shared" si="0"/>
        <v>1817</v>
      </c>
      <c r="H64" s="14">
        <f t="shared" si="1"/>
        <v>4096242.514180081</v>
      </c>
      <c r="I64" s="26">
        <v>2037</v>
      </c>
      <c r="J64" s="26">
        <f t="shared" si="2"/>
        <v>4591398</v>
      </c>
    </row>
  </sheetData>
  <sortState ref="A8:R103">
    <sortCondition ref="B8:B103"/>
  </sortState>
  <mergeCells count="15">
    <mergeCell ref="A6:A17"/>
    <mergeCell ref="A18:A37"/>
    <mergeCell ref="A38:A64"/>
    <mergeCell ref="A1:H1"/>
    <mergeCell ref="A5:D5"/>
    <mergeCell ref="B3:B4"/>
    <mergeCell ref="C3:C4"/>
    <mergeCell ref="D3:D4"/>
    <mergeCell ref="B2:E2"/>
    <mergeCell ref="G2:H2"/>
    <mergeCell ref="G3:G4"/>
    <mergeCell ref="H3:H4"/>
    <mergeCell ref="F3:F4"/>
    <mergeCell ref="A3:A4"/>
    <mergeCell ref="E3:E4"/>
  </mergeCells>
  <phoneticPr fontId="2" type="noConversion"/>
  <pageMargins left="0.74" right="0.11811023622047245" top="0.6692913385826772" bottom="0.47244094488188981" header="0.15748031496062992" footer="0.31496062992125984"/>
  <pageSetup paperSize="9" scale="63" fitToHeight="0" orientation="portrait" horizontalDpi="4294967293" r:id="rId1"/>
  <headerFooter>
    <oddFooter>&amp;C&amp;N--&amp;P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단가비율표</vt:lpstr>
      <vt:lpstr>단가비율표1</vt:lpstr>
      <vt:lpstr>단가비율표!Print_Titles</vt:lpstr>
      <vt:lpstr>단가비율표1!Print_Titles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2021-08-12T05:12:20Z</cp:lastPrinted>
  <dcterms:created xsi:type="dcterms:W3CDTF">2009-04-22T06:09:01Z</dcterms:created>
  <dcterms:modified xsi:type="dcterms:W3CDTF">2026-09-02T09:21:31Z</dcterms:modified>
</cp:coreProperties>
</file>