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_오구희업무\의약품, 임대차\1. 의약품 업무\(1) ★입찰 및 수의계약\2026년(의약품 계약)\2. 2차 신약(136차)\3-1. 정정공고 추진안\공고 올리기\"/>
    </mc:Choice>
  </mc:AlternateContent>
  <xr:revisionPtr revIDLastSave="0" documentId="8_{4E54B21C-3C95-4467-A84A-CE7937C1C48C}" xr6:coauthVersionLast="36" xr6:coauthVersionMax="36" xr10:uidLastSave="{00000000-0000-0000-0000-000000000000}"/>
  <bookViews>
    <workbookView xWindow="420" yWindow="780" windowWidth="18195" windowHeight="9210" xr2:uid="{00000000-000D-0000-FFFF-FFFF00000000}"/>
  </bookViews>
  <sheets>
    <sheet name="입찰품목 내역서" sheetId="10" r:id="rId1"/>
  </sheets>
  <definedNames>
    <definedName name="_xlnm._FilterDatabase" localSheetId="0" hidden="1">'입찰품목 내역서'!$A$5:$P$7</definedName>
    <definedName name="_xlnm.Print_Area" localSheetId="0">'입찰품목 내역서'!$A$1:$T$34</definedName>
    <definedName name="_xlnm.Print_Titles" localSheetId="0">'입찰품목 내역서'!$5:$5</definedName>
  </definedNames>
  <calcPr calcId="191029"/>
</workbook>
</file>

<file path=xl/calcChain.xml><?xml version="1.0" encoding="utf-8"?>
<calcChain xmlns="http://schemas.openxmlformats.org/spreadsheetml/2006/main">
  <c r="Q6" i="10" l="1"/>
  <c r="M6" i="10" l="1"/>
  <c r="N6" i="10"/>
  <c r="O6" i="10"/>
  <c r="P6" i="10"/>
  <c r="R18" i="10" l="1"/>
  <c r="S18" i="10" s="1"/>
  <c r="R17" i="10"/>
  <c r="S17" i="10" s="1"/>
  <c r="R15" i="10"/>
  <c r="S15" i="10" s="1"/>
  <c r="R13" i="10"/>
  <c r="S13" i="10" s="1"/>
  <c r="R11" i="10"/>
  <c r="S11" i="10" s="1"/>
  <c r="R16" i="10"/>
  <c r="S16" i="10" s="1"/>
  <c r="R14" i="10"/>
  <c r="S14" i="10" s="1"/>
  <c r="R12" i="10"/>
  <c r="S12" i="10" s="1"/>
  <c r="R34" i="10"/>
  <c r="S34" i="10" s="1"/>
  <c r="R23" i="10"/>
  <c r="S23" i="10" s="1"/>
  <c r="R21" i="10"/>
  <c r="S21" i="10" s="1"/>
  <c r="R19" i="10"/>
  <c r="S19" i="10" s="1"/>
  <c r="R26" i="10"/>
  <c r="S26" i="10" s="1"/>
  <c r="R24" i="10"/>
  <c r="S24" i="10" s="1"/>
  <c r="R22" i="10"/>
  <c r="S22" i="10" s="1"/>
  <c r="R20" i="10"/>
  <c r="S20" i="10" s="1"/>
  <c r="R25" i="10"/>
  <c r="S25" i="10" s="1"/>
  <c r="R29" i="10"/>
  <c r="S29" i="10" s="1"/>
  <c r="R31" i="10"/>
  <c r="S31" i="10" s="1"/>
  <c r="R27" i="10"/>
  <c r="S27" i="10" s="1"/>
  <c r="R33" i="10"/>
  <c r="S33" i="10" s="1"/>
  <c r="R9" i="10"/>
  <c r="S9" i="10" s="1"/>
  <c r="R30" i="10"/>
  <c r="S30" i="10" s="1"/>
  <c r="R10" i="10"/>
  <c r="S10" i="10" s="1"/>
  <c r="R8" i="10"/>
  <c r="S8" i="10" s="1"/>
  <c r="R32" i="10"/>
  <c r="S32" i="10" s="1"/>
  <c r="R28" i="10"/>
  <c r="S28" i="10" s="1"/>
  <c r="R7" i="10"/>
  <c r="S7" i="10" l="1"/>
  <c r="R6" i="10"/>
</calcChain>
</file>

<file path=xl/sharedStrings.xml><?xml version="1.0" encoding="utf-8"?>
<sst xmlns="http://schemas.openxmlformats.org/spreadsheetml/2006/main" count="396" uniqueCount="258">
  <si>
    <t>표준코드</t>
  </si>
  <si>
    <t>급여</t>
  </si>
  <si>
    <t>참고수량</t>
    <phoneticPr fontId="1" type="noConversion"/>
  </si>
  <si>
    <t>일반약</t>
  </si>
  <si>
    <t>No</t>
  </si>
  <si>
    <t>구분</t>
  </si>
  <si>
    <t>약품코드</t>
  </si>
  <si>
    <t>약품명</t>
  </si>
  <si>
    <t>제품명(한글)</t>
  </si>
  <si>
    <t>제품명(영문)</t>
  </si>
  <si>
    <t>전문/일반</t>
  </si>
  <si>
    <t>제약회사</t>
  </si>
  <si>
    <t>효능분류</t>
  </si>
  <si>
    <t>전문</t>
  </si>
  <si>
    <t>주성분코드</t>
    <phoneticPr fontId="1" type="noConversion"/>
  </si>
  <si>
    <t>함량</t>
    <phoneticPr fontId="1" type="noConversion"/>
  </si>
  <si>
    <t>단위</t>
    <phoneticPr fontId="1" type="noConversion"/>
  </si>
  <si>
    <t>단가비율(%)
(상한가*수량)</t>
    <phoneticPr fontId="1" type="noConversion"/>
  </si>
  <si>
    <t>투찰금액
(단가총액)</t>
    <phoneticPr fontId="1" type="noConversion"/>
  </si>
  <si>
    <t>기초가</t>
    <phoneticPr fontId="1" type="noConversion"/>
  </si>
  <si>
    <t>투찰가
(단가총액)</t>
    <phoneticPr fontId="1" type="noConversion"/>
  </si>
  <si>
    <r>
      <t xml:space="preserve">← 아래의 그룹별 </t>
    </r>
    <r>
      <rPr>
        <b/>
        <sz val="12"/>
        <color rgb="FFFF0000"/>
        <rFont val="맑은 고딕"/>
        <family val="3"/>
        <charset val="129"/>
        <scheme val="minor"/>
      </rPr>
      <t>"노란칸"</t>
    </r>
    <r>
      <rPr>
        <sz val="12"/>
        <color theme="1"/>
        <rFont val="맑은 고딕"/>
        <family val="3"/>
        <charset val="129"/>
        <scheme val="minor"/>
      </rPr>
      <t xml:space="preserve">에 </t>
    </r>
    <r>
      <rPr>
        <b/>
        <sz val="12"/>
        <color rgb="FFFF0000"/>
        <rFont val="맑은 고딕"/>
        <family val="3"/>
        <charset val="129"/>
        <scheme val="minor"/>
      </rPr>
      <t>"투찰가(단가총액)"</t>
    </r>
    <r>
      <rPr>
        <sz val="12"/>
        <color theme="1"/>
        <rFont val="맑은 고딕"/>
        <family val="3"/>
        <charset val="129"/>
        <scheme val="minor"/>
      </rPr>
      <t xml:space="preserve">를 입력하시면, 
  </t>
    </r>
    <r>
      <rPr>
        <b/>
        <sz val="12"/>
        <color rgb="FFFF0000"/>
        <rFont val="맑은 고딕"/>
        <family val="3"/>
        <charset val="129"/>
        <scheme val="minor"/>
      </rPr>
      <t xml:space="preserve"> "품목별 단가"</t>
    </r>
    <r>
      <rPr>
        <sz val="12"/>
        <color theme="1"/>
        <rFont val="맑은 고딕"/>
        <family val="3"/>
        <charset val="129"/>
        <scheme val="minor"/>
      </rPr>
      <t>를 확인 할 수 있음.</t>
    </r>
    <r>
      <rPr>
        <b/>
        <sz val="12"/>
        <color rgb="FF0000FF"/>
        <rFont val="맑은 고딕"/>
        <family val="3"/>
        <charset val="129"/>
        <scheme val="minor"/>
      </rPr>
      <t>(단가비율표 수식에 오류가 있을 경우 지정된 단가비율표에 의함.)</t>
    </r>
    <phoneticPr fontId="1" type="noConversion"/>
  </si>
  <si>
    <t>비고</t>
    <phoneticPr fontId="1" type="noConversion"/>
  </si>
  <si>
    <t>항암제</t>
  </si>
  <si>
    <t>비급여</t>
  </si>
  <si>
    <t>[142]자격요법제(비특이성면역원제제를 포함)</t>
  </si>
  <si>
    <t>[421]항악성종양제</t>
  </si>
  <si>
    <t>cap</t>
  </si>
  <si>
    <t>pen</t>
  </si>
  <si>
    <t>3ml</t>
  </si>
  <si>
    <t>[439]기타의 조직세포의 치료 및 진단</t>
  </si>
  <si>
    <t>pfs</t>
  </si>
  <si>
    <t>100mg</t>
  </si>
  <si>
    <t>vial</t>
  </si>
  <si>
    <t>한국화이자제약(주)</t>
  </si>
  <si>
    <t>30mg</t>
  </si>
  <si>
    <t>[114]해열·진통·소염제</t>
  </si>
  <si>
    <t>15mg</t>
  </si>
  <si>
    <t>XMMVC2</t>
  </si>
  <si>
    <t>Mavacamten 2.5mg/cap</t>
  </si>
  <si>
    <t>XMMVC5</t>
  </si>
  <si>
    <t>Mavacamten 5mg/cap</t>
  </si>
  <si>
    <t>캄지오스캡슐 5mg</t>
  </si>
  <si>
    <t>XMMVC10</t>
  </si>
  <si>
    <t>Mavacamten 10mg/cap</t>
  </si>
  <si>
    <t>캄지오스캡슐 10mg</t>
  </si>
  <si>
    <t>XMMVC15</t>
  </si>
  <si>
    <t>Mavacamten 15mg/cap</t>
  </si>
  <si>
    <t>캄지오스캡슐 15mg</t>
  </si>
  <si>
    <t>XIBMKZM</t>
  </si>
  <si>
    <t>Bimekizumab 160mg/pen</t>
  </si>
  <si>
    <t>빔젤릭스오토인젝터주</t>
  </si>
  <si>
    <t>조영제</t>
  </si>
  <si>
    <t>XXGDB10</t>
  </si>
  <si>
    <t>Gadobutrol 1.0mmol/ml, 10ml/pfs</t>
  </si>
  <si>
    <t>가도큐프리필드주</t>
  </si>
  <si>
    <t>XIIBP4B</t>
  </si>
  <si>
    <t>Ibuprofen 400mg/100ml/bag</t>
  </si>
  <si>
    <t>부펜솔주 400mg/100ml</t>
  </si>
  <si>
    <t>XIAFBPF</t>
  </si>
  <si>
    <t>Aflibercept 6.6mg/0.165ml/pfs</t>
  </si>
  <si>
    <t>아필리부프리필드시린지</t>
  </si>
  <si>
    <t>XMZSTP</t>
  </si>
  <si>
    <t>Zastaprazan citrate 20mg/tab</t>
  </si>
  <si>
    <t>자큐보정 20mg</t>
  </si>
  <si>
    <t>XMERTN3</t>
  </si>
  <si>
    <t>Erdafitinib 3mg/tab</t>
  </si>
  <si>
    <t>발베사정 3mg</t>
  </si>
  <si>
    <t>XMERTN4</t>
  </si>
  <si>
    <t>Erdafitinib 4mg/tab</t>
  </si>
  <si>
    <t>발베사정 4mg</t>
  </si>
  <si>
    <t>XMERTN5</t>
  </si>
  <si>
    <t>Erdafitinib 5mg/tab</t>
  </si>
  <si>
    <t>발베사정 5mg</t>
  </si>
  <si>
    <t>XMVDD15</t>
  </si>
  <si>
    <t>Vadadustat 150mg/tab</t>
  </si>
  <si>
    <t>바다넴정 150mg</t>
  </si>
  <si>
    <t>XMVDD3</t>
  </si>
  <si>
    <t>Vadadustat 300mg/tab</t>
  </si>
  <si>
    <t>바다넴정 300mg</t>
  </si>
  <si>
    <t>XMBVC1</t>
  </si>
  <si>
    <t>Brivaracetam 10mg/tab</t>
  </si>
  <si>
    <t>브리세탐정 10mg</t>
  </si>
  <si>
    <t>XMBVC2</t>
  </si>
  <si>
    <t>Brivaracetam 25mg/tab</t>
  </si>
  <si>
    <t>브리세탐정 25mg</t>
  </si>
  <si>
    <t>XMBVC5</t>
  </si>
  <si>
    <t>Brivaracetam 50mg/tab</t>
  </si>
  <si>
    <t>브리세탐정 50mg</t>
  </si>
  <si>
    <t>XMBVCH</t>
  </si>
  <si>
    <t>Brivaracetam 100mg/tab</t>
  </si>
  <si>
    <t>브리세탐정 100mg</t>
  </si>
  <si>
    <t>XMGPRS6</t>
  </si>
  <si>
    <t>Glycopyrronium bromide 0.32mg/ml, 60ml/btl</t>
  </si>
  <si>
    <t>시알라나액 60ml</t>
  </si>
  <si>
    <t>XMGPRS25</t>
  </si>
  <si>
    <t>Glycopyrronium bromide 0.32mg/ml, 250ml/btl</t>
  </si>
  <si>
    <t>시알라나액 250ml</t>
  </si>
  <si>
    <t>XIPDRN</t>
  </si>
  <si>
    <t>Polydeoxyribonucleotide sodium 5.62mg/3ml/vial</t>
  </si>
  <si>
    <t>뉴클레오주</t>
  </si>
  <si>
    <t>XMBRPS</t>
  </si>
  <si>
    <t>Bronpass tab</t>
  </si>
  <si>
    <t>브론패스정</t>
  </si>
  <si>
    <t>XMSFTS</t>
  </si>
  <si>
    <t>Solifenacin/Tamsulosin (서방정) 6mg/0.4mg/tab</t>
  </si>
  <si>
    <t>베솜니서방정 6/0.4mg</t>
  </si>
  <si>
    <t>XICFDC</t>
  </si>
  <si>
    <t>Cefiderocol 1g/vial</t>
  </si>
  <si>
    <t>페트로자주 1g</t>
  </si>
  <si>
    <t>XIDTPR100</t>
  </si>
  <si>
    <t>Dalteparin 10,000IU/0.4ml/pfs</t>
  </si>
  <si>
    <t>프라그민주10,000IU/0.4ml</t>
  </si>
  <si>
    <t>XMKCNZ</t>
  </si>
  <si>
    <t xml:space="preserve">Ketoconazole 200mg/tab </t>
  </si>
  <si>
    <t>케토코나졸정 200mg</t>
  </si>
  <si>
    <t>XMDSTN10</t>
  </si>
  <si>
    <t>Dasatinib 100mg/tab</t>
  </si>
  <si>
    <t>스프라이셀정100mg</t>
  </si>
  <si>
    <t>XITMLM</t>
  </si>
  <si>
    <t>Tremelimumab 300mg/vial</t>
  </si>
  <si>
    <t>이뮤도주 300mg</t>
  </si>
  <si>
    <t>Camzyos cap 2.5mg</t>
  </si>
  <si>
    <t>(유)한국비엠에스제약</t>
  </si>
  <si>
    <t>658700780</t>
  </si>
  <si>
    <t>[219]기타의 순환계용약</t>
  </si>
  <si>
    <t>721501ACH</t>
  </si>
  <si>
    <t>2.5mg</t>
  </si>
  <si>
    <t>Camzyos cap 5mg</t>
  </si>
  <si>
    <t>658700790</t>
  </si>
  <si>
    <t>721502ACH</t>
  </si>
  <si>
    <t>5mg</t>
  </si>
  <si>
    <t>Camzyos cap 10mg</t>
  </si>
  <si>
    <t>658700800</t>
  </si>
  <si>
    <t>721503ACH</t>
  </si>
  <si>
    <t>10mg</t>
  </si>
  <si>
    <t>Camzyos cap 15mg</t>
  </si>
  <si>
    <t>658700810</t>
  </si>
  <si>
    <t>721504ACH</t>
  </si>
  <si>
    <t xml:space="preserve">Bimzelx Auto injector inj </t>
  </si>
  <si>
    <t>한국유씨비제약(주)</t>
  </si>
  <si>
    <t>654101031</t>
  </si>
  <si>
    <t>741201BIJ</t>
  </si>
  <si>
    <t>160mg</t>
  </si>
  <si>
    <t>Gado-Q Prefilled inj</t>
  </si>
  <si>
    <t>(주)휴메딕스</t>
  </si>
  <si>
    <t>683101471</t>
  </si>
  <si>
    <t>[721]X선조영제</t>
  </si>
  <si>
    <t>471631BIJ</t>
  </si>
  <si>
    <t>10ml</t>
  </si>
  <si>
    <t>Bupensol inj 400mg</t>
  </si>
  <si>
    <t>영진약품(주)</t>
  </si>
  <si>
    <t>642405021</t>
  </si>
  <si>
    <t>172848BIJ</t>
  </si>
  <si>
    <t>400mg</t>
  </si>
  <si>
    <t>bag</t>
  </si>
  <si>
    <t>Afilivu pfs</t>
  </si>
  <si>
    <t>삼성바이오에피스(주)</t>
  </si>
  <si>
    <t>051500171</t>
  </si>
  <si>
    <t>623935BIJ</t>
  </si>
  <si>
    <t>6.6mg</t>
  </si>
  <si>
    <t>Jaqbo tab 20mg</t>
  </si>
  <si>
    <t>온코닉테라퓨틱스(주)</t>
  </si>
  <si>
    <t>078600010</t>
  </si>
  <si>
    <t>[232]소화성궤양용제</t>
  </si>
  <si>
    <t>733301ATB</t>
  </si>
  <si>
    <t>20mg</t>
  </si>
  <si>
    <t>tab</t>
  </si>
  <si>
    <t>Balversa tab 3mg</t>
  </si>
  <si>
    <t>(주)한국얀센</t>
  </si>
  <si>
    <t>646902710</t>
  </si>
  <si>
    <t>715601ATB</t>
  </si>
  <si>
    <t>3mg</t>
  </si>
  <si>
    <t>Balversa tab 4mg</t>
  </si>
  <si>
    <t>646902720</t>
  </si>
  <si>
    <t>715602ATB</t>
  </si>
  <si>
    <t>4mg</t>
  </si>
  <si>
    <t>Balversa tab 5mg</t>
  </si>
  <si>
    <t>646902730</t>
  </si>
  <si>
    <t>715603ATB</t>
  </si>
  <si>
    <t>Vadanem tab 150mg</t>
  </si>
  <si>
    <t>타나베파마코리아㈜</t>
  </si>
  <si>
    <t>653301230</t>
  </si>
  <si>
    <t>[339]기타의 혈액 및 체액용약</t>
  </si>
  <si>
    <t>720602ATB</t>
  </si>
  <si>
    <t>150mg</t>
  </si>
  <si>
    <t>Vadanem tab 300mg</t>
  </si>
  <si>
    <t>653301220</t>
  </si>
  <si>
    <t>720601ATB</t>
  </si>
  <si>
    <t>300mg</t>
  </si>
  <si>
    <t>Bricetam tab 10mg</t>
  </si>
  <si>
    <t>삼진제약(주)</t>
  </si>
  <si>
    <t>647806010</t>
  </si>
  <si>
    <t>[113]항전간제</t>
  </si>
  <si>
    <t>678701ATB</t>
  </si>
  <si>
    <t>Bricetam tab 25mg</t>
  </si>
  <si>
    <t>647806000</t>
  </si>
  <si>
    <t>678702ATB</t>
  </si>
  <si>
    <t>25mg</t>
  </si>
  <si>
    <t>Bricetam tab 50mg</t>
  </si>
  <si>
    <t>647805990</t>
  </si>
  <si>
    <t>678703ATB</t>
  </si>
  <si>
    <t>Bricetam tab 100mg</t>
  </si>
  <si>
    <t>647805980</t>
  </si>
  <si>
    <t>678704ATB</t>
  </si>
  <si>
    <t>Sialanar soln 60ml</t>
  </si>
  <si>
    <t>(주)비씨월드헬스케어</t>
  </si>
  <si>
    <t>059400101</t>
  </si>
  <si>
    <t>[123]자율신경제</t>
  </si>
  <si>
    <t>635904ALQ</t>
  </si>
  <si>
    <t>60ml</t>
  </si>
  <si>
    <t>btl</t>
  </si>
  <si>
    <t>Sialanar soln 250ml</t>
  </si>
  <si>
    <t>059400102</t>
  </si>
  <si>
    <t>635905ALQ</t>
  </si>
  <si>
    <t>250ml</t>
  </si>
  <si>
    <t>Nucleo inj</t>
  </si>
  <si>
    <t>642404061</t>
  </si>
  <si>
    <t>[490]기타의 조직세포의 기능용 의약품</t>
  </si>
  <si>
    <t>561001BIJ</t>
  </si>
  <si>
    <t>한림제약(주)</t>
  </si>
  <si>
    <t>645306530</t>
  </si>
  <si>
    <t>[229]기타의 호흡기관용약</t>
  </si>
  <si>
    <t>699901ATB</t>
  </si>
  <si>
    <t>Vesomni MR tab 6/0.4mg</t>
  </si>
  <si>
    <t>한국아스텔라스제약(주)</t>
  </si>
  <si>
    <t>677200350</t>
  </si>
  <si>
    <t>[259]기타의 비뇨생식기관 및 항문용약</t>
  </si>
  <si>
    <t>748800ATR</t>
  </si>
  <si>
    <t>Fetroja inj. 1g</t>
  </si>
  <si>
    <t>제일약품(주)</t>
  </si>
  <si>
    <t>645406461</t>
  </si>
  <si>
    <t>[612]주로 그람음성균에 작용하는 것</t>
  </si>
  <si>
    <t>750001BIJ</t>
  </si>
  <si>
    <t>1g</t>
  </si>
  <si>
    <t>Fragmin inj 10,000IU/0.4ml</t>
  </si>
  <si>
    <t>648901802</t>
  </si>
  <si>
    <t>[333]혈액응고 저지제</t>
  </si>
  <si>
    <t>140233BIJ</t>
  </si>
  <si>
    <t>10,000IU</t>
  </si>
  <si>
    <t>Ketoconazole 200mg/tab</t>
  </si>
  <si>
    <t>한국희귀필수의약품센터</t>
  </si>
  <si>
    <t>664001501</t>
  </si>
  <si>
    <t>[500]분류번호없음</t>
  </si>
  <si>
    <t>-</t>
  </si>
  <si>
    <t>200mg</t>
  </si>
  <si>
    <t>Sprycel tab 100mg</t>
  </si>
  <si>
    <t>한국BMS제약</t>
  </si>
  <si>
    <t>658700510</t>
  </si>
  <si>
    <t>493304ATB</t>
  </si>
  <si>
    <t>Imjudo inj. 300mg</t>
  </si>
  <si>
    <t>한국아스트라제네카(주)</t>
  </si>
  <si>
    <t>650701391</t>
  </si>
  <si>
    <t>734602BIJ</t>
  </si>
  <si>
    <t>상한가</t>
    <phoneticPr fontId="1" type="noConversion"/>
  </si>
  <si>
    <t>캄지오스캡슐 2.5mg</t>
    <phoneticPr fontId="1" type="noConversion"/>
  </si>
  <si>
    <t>※ 2026.9.1부터 납품</t>
    <phoneticPr fontId="1" type="noConversion"/>
  </si>
  <si>
    <t>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</si>
</sst>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_);[Red]\(0\)"/>
  </numFmts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u/>
      <sz val="2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b/>
      <u/>
      <sz val="25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4"/>
      <color rgb="FF0000FF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u/>
      <sz val="24"/>
      <color theme="1"/>
      <name val="맑은 고딕"/>
      <family val="3"/>
      <charset val="129"/>
    </font>
    <font>
      <b/>
      <sz val="12"/>
      <color rgb="FF0000FF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</cellStyleXfs>
  <cellXfs count="52">
    <xf numFmtId="0" fontId="0" fillId="0" borderId="0" xfId="0">
      <alignment vertical="center"/>
    </xf>
    <xf numFmtId="0" fontId="4" fillId="0" borderId="0" xfId="0" applyFont="1" applyAlignment="1">
      <alignment vertical="center" shrinkToFit="1"/>
    </xf>
    <xf numFmtId="0" fontId="3" fillId="0" borderId="0" xfId="0" applyNumberFormat="1" applyFont="1" applyFill="1" applyBorder="1" applyAlignment="1">
      <alignment horizontal="center" vertical="center" wrapText="1" shrinkToFit="1"/>
    </xf>
    <xf numFmtId="0" fontId="4" fillId="0" borderId="0" xfId="0" applyFont="1" applyFill="1" applyAlignment="1">
      <alignment vertical="center" shrinkToFit="1"/>
    </xf>
    <xf numFmtId="0" fontId="4" fillId="0" borderId="0" xfId="0" applyFont="1">
      <alignment vertical="center"/>
    </xf>
    <xf numFmtId="0" fontId="5" fillId="0" borderId="0" xfId="0" applyFont="1" applyFill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NumberFormat="1" applyFont="1" applyAlignment="1">
      <alignment horizontal="center" vertical="center" wrapText="1"/>
    </xf>
    <xf numFmtId="0" fontId="4" fillId="0" borderId="0" xfId="0" applyFont="1" applyFill="1">
      <alignment vertical="center"/>
    </xf>
    <xf numFmtId="0" fontId="3" fillId="0" borderId="0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177" fontId="10" fillId="0" borderId="1" xfId="0" applyNumberFormat="1" applyFont="1" applyFill="1" applyBorder="1" applyAlignment="1">
      <alignment horizontal="center" vertical="center" shrinkToFit="1"/>
    </xf>
    <xf numFmtId="177" fontId="10" fillId="0" borderId="1" xfId="0" applyNumberFormat="1" applyFont="1" applyFill="1" applyBorder="1" applyAlignment="1">
      <alignment horizontal="left" vertical="center" shrinkToFit="1"/>
    </xf>
    <xf numFmtId="41" fontId="10" fillId="0" borderId="1" xfId="2" applyFont="1" applyFill="1" applyBorder="1" applyAlignment="1">
      <alignment horizontal="center" vertical="center" shrinkToFit="1"/>
    </xf>
    <xf numFmtId="41" fontId="10" fillId="0" borderId="1" xfId="0" applyNumberFormat="1" applyFont="1" applyFill="1" applyBorder="1" applyAlignment="1">
      <alignment horizontal="center" vertical="center" shrinkToFit="1"/>
    </xf>
    <xf numFmtId="41" fontId="7" fillId="2" borderId="1" xfId="0" applyNumberFormat="1" applyFont="1" applyFill="1" applyBorder="1" applyAlignment="1">
      <alignment horizontal="center" vertical="center" wrapText="1" shrinkToFit="1"/>
    </xf>
    <xf numFmtId="0" fontId="8" fillId="2" borderId="1" xfId="0" applyNumberFormat="1" applyFont="1" applyFill="1" applyBorder="1" applyAlignment="1">
      <alignment horizontal="center" vertical="center" wrapText="1" shrinkToFit="1"/>
    </xf>
    <xf numFmtId="0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1" fontId="8" fillId="2" borderId="1" xfId="0" applyNumberFormat="1" applyFont="1" applyFill="1" applyBorder="1" applyAlignment="1">
      <alignment horizontal="center" vertical="center" wrapText="1" shrinkToFit="1"/>
    </xf>
    <xf numFmtId="176" fontId="8" fillId="2" borderId="1" xfId="0" applyNumberFormat="1" applyFont="1" applyFill="1" applyBorder="1" applyAlignment="1">
      <alignment horizontal="center" vertical="center" wrapText="1"/>
    </xf>
    <xf numFmtId="41" fontId="13" fillId="2" borderId="1" xfId="0" applyNumberFormat="1" applyFont="1" applyFill="1" applyBorder="1" applyAlignment="1">
      <alignment horizontal="center" vertical="center" wrapText="1" shrinkToFit="1"/>
    </xf>
    <xf numFmtId="10" fontId="14" fillId="0" borderId="1" xfId="1" applyNumberFormat="1" applyFont="1" applyFill="1" applyBorder="1" applyAlignment="1">
      <alignment vertical="center" shrinkToFit="1"/>
    </xf>
    <xf numFmtId="0" fontId="18" fillId="0" borderId="0" xfId="0" applyFont="1" applyAlignment="1">
      <alignment horizontal="center" vertical="center"/>
    </xf>
    <xf numFmtId="0" fontId="21" fillId="0" borderId="0" xfId="0" applyFont="1" applyFill="1" applyBorder="1">
      <alignment vertical="center"/>
    </xf>
    <xf numFmtId="41" fontId="16" fillId="2" borderId="5" xfId="0" applyNumberFormat="1" applyFont="1" applyFill="1" applyBorder="1" applyAlignment="1">
      <alignment horizontal="center" vertical="center" wrapText="1" shrinkToFit="1"/>
    </xf>
    <xf numFmtId="0" fontId="10" fillId="0" borderId="0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left" vertical="center" shrinkToFit="1"/>
    </xf>
    <xf numFmtId="0" fontId="8" fillId="2" borderId="1" xfId="0" applyFont="1" applyFill="1" applyBorder="1" applyAlignment="1">
      <alignment horizontal="center" vertical="center" wrapText="1"/>
    </xf>
    <xf numFmtId="41" fontId="7" fillId="0" borderId="1" xfId="2" applyFont="1" applyFill="1" applyBorder="1" applyAlignment="1">
      <alignment horizontal="center" vertical="center" shrinkToFit="1"/>
    </xf>
    <xf numFmtId="9" fontId="13" fillId="0" borderId="4" xfId="1" applyFont="1" applyFill="1" applyBorder="1" applyAlignment="1">
      <alignment horizontal="right" vertical="center" wrapText="1" shrinkToFit="1"/>
    </xf>
    <xf numFmtId="0" fontId="11" fillId="0" borderId="0" xfId="0" applyFont="1" applyFill="1" applyBorder="1" applyAlignment="1">
      <alignment horizontal="center" vertical="center" shrinkToFit="1"/>
    </xf>
    <xf numFmtId="0" fontId="19" fillId="3" borderId="3" xfId="0" applyFont="1" applyFill="1" applyBorder="1" applyAlignment="1">
      <alignment horizontal="center" vertical="center" wrapText="1"/>
    </xf>
    <xf numFmtId="41" fontId="15" fillId="0" borderId="9" xfId="0" applyNumberFormat="1" applyFont="1" applyFill="1" applyBorder="1" applyAlignment="1">
      <alignment vertical="center" shrinkToFit="1"/>
    </xf>
    <xf numFmtId="0" fontId="5" fillId="0" borderId="1" xfId="0" applyFont="1" applyFill="1" applyBorder="1">
      <alignment vertical="center"/>
    </xf>
    <xf numFmtId="176" fontId="23" fillId="5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 shrinkToFit="1"/>
    </xf>
    <xf numFmtId="0" fontId="13" fillId="0" borderId="1" xfId="0" applyFont="1" applyFill="1" applyBorder="1">
      <alignment vertical="center"/>
    </xf>
    <xf numFmtId="0" fontId="4" fillId="0" borderId="10" xfId="0" applyFont="1" applyBorder="1" applyAlignment="1">
      <alignment horizontal="center" vertical="center"/>
    </xf>
    <xf numFmtId="41" fontId="16" fillId="3" borderId="3" xfId="0" applyNumberFormat="1" applyFont="1" applyFill="1" applyBorder="1" applyAlignment="1">
      <alignment horizontal="right" vertical="center" wrapText="1" shrinkToFit="1"/>
    </xf>
    <xf numFmtId="177" fontId="10" fillId="0" borderId="1" xfId="0" applyNumberFormat="1" applyFont="1" applyFill="1" applyBorder="1" applyAlignment="1">
      <alignment horizontal="right" vertical="center" shrinkToFit="1"/>
    </xf>
    <xf numFmtId="0" fontId="22" fillId="4" borderId="4" xfId="0" applyFont="1" applyFill="1" applyBorder="1" applyAlignment="1">
      <alignment horizontal="center" vertical="center"/>
    </xf>
    <xf numFmtId="0" fontId="22" fillId="4" borderId="11" xfId="0" applyFont="1" applyFill="1" applyBorder="1" applyAlignment="1">
      <alignment horizontal="center" vertical="center"/>
    </xf>
    <xf numFmtId="0" fontId="22" fillId="4" borderId="10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shrinkToFit="1"/>
    </xf>
    <xf numFmtId="0" fontId="12" fillId="0" borderId="0" xfId="0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left" vertical="center" wrapText="1"/>
    </xf>
    <xf numFmtId="0" fontId="6" fillId="0" borderId="2" xfId="0" applyFont="1" applyFill="1" applyBorder="1" applyAlignment="1">
      <alignment horizontal="right" vertical="center" shrinkToFit="1"/>
    </xf>
  </cellXfs>
  <cellStyles count="5">
    <cellStyle name="백분율" xfId="1" builtinId="5"/>
    <cellStyle name="쉼표 [0]" xfId="2" builtinId="6"/>
    <cellStyle name="표준" xfId="0" builtinId="0"/>
    <cellStyle name="표준 3" xfId="3" xr:uid="{00000000-0005-0000-0000-000003000000}"/>
    <cellStyle name="표준 4" xfId="4" xr:uid="{00000000-0005-0000-0000-000004000000}"/>
  </cellStyles>
  <dxfs count="0"/>
  <tableStyles count="0" defaultTableStyle="TableStyleMedium9" defaultPivotStyle="PivotStyleLight16"/>
  <colors>
    <mruColors>
      <color rgb="FFCC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34"/>
  <sheetViews>
    <sheetView tabSelected="1" view="pageBreakPreview" zoomScale="60" zoomScaleNormal="70" workbookViewId="0">
      <pane ySplit="5" topLeftCell="A6" activePane="bottomLeft" state="frozen"/>
      <selection pane="bottomLeft" activeCell="A7" sqref="A7"/>
    </sheetView>
  </sheetViews>
  <sheetFormatPr defaultRowHeight="25.5" customHeight="1" x14ac:dyDescent="0.3"/>
  <cols>
    <col min="1" max="1" width="4.625" style="4" bestFit="1" customWidth="1"/>
    <col min="2" max="2" width="9.125" style="4" customWidth="1"/>
    <col min="3" max="3" width="11" style="5" bestFit="1" customWidth="1"/>
    <col min="4" max="4" width="46.875" style="5" customWidth="1"/>
    <col min="5" max="5" width="33.375" style="8" customWidth="1"/>
    <col min="6" max="6" width="25.25" style="5" customWidth="1"/>
    <col min="7" max="7" width="10.875" style="6" bestFit="1" customWidth="1"/>
    <col min="8" max="8" width="7.5" style="4" bestFit="1" customWidth="1"/>
    <col min="9" max="9" width="18.75" style="4" bestFit="1" customWidth="1"/>
    <col min="10" max="10" width="11.75" style="7" bestFit="1" customWidth="1"/>
    <col min="11" max="11" width="32.625" style="6" customWidth="1"/>
    <col min="12" max="12" width="13.875" style="6" customWidth="1"/>
    <col min="13" max="13" width="14.375" style="6" hidden="1" customWidth="1"/>
    <col min="14" max="14" width="6.5" style="6" hidden="1" customWidth="1"/>
    <col min="15" max="15" width="7.75" style="6" hidden="1" customWidth="1"/>
    <col min="16" max="16" width="10.125" style="4" bestFit="1" customWidth="1"/>
    <col min="17" max="18" width="12.75" style="4" customWidth="1"/>
    <col min="19" max="19" width="17.5" style="4" customWidth="1"/>
    <col min="20" max="20" width="47.125" style="4" bestFit="1" customWidth="1"/>
    <col min="21" max="16384" width="9" style="4"/>
  </cols>
  <sheetData>
    <row r="1" spans="1:20" s="1" customFormat="1" ht="33.75" customHeight="1" x14ac:dyDescent="0.3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</row>
    <row r="2" spans="1:20" s="1" customFormat="1" ht="33.75" customHeight="1" thickBot="1" x14ac:dyDescent="0.3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</row>
    <row r="3" spans="1:20" s="25" customFormat="1" ht="71.25" customHeight="1" thickBot="1" x14ac:dyDescent="0.35">
      <c r="A3" s="24"/>
      <c r="B3" s="24"/>
      <c r="C3" s="24"/>
      <c r="D3" s="33" t="s">
        <v>20</v>
      </c>
      <c r="E3" s="45" t="s">
        <v>21</v>
      </c>
      <c r="F3" s="46"/>
      <c r="G3" s="46"/>
      <c r="H3" s="46"/>
      <c r="I3" s="46"/>
      <c r="J3" s="46"/>
      <c r="K3" s="46"/>
      <c r="L3" s="47"/>
      <c r="M3" s="27"/>
      <c r="N3" s="27"/>
      <c r="O3" s="27"/>
      <c r="P3" s="27"/>
      <c r="Q3" s="27"/>
      <c r="R3" s="27"/>
      <c r="S3" s="27"/>
    </row>
    <row r="4" spans="1:20" s="1" customFormat="1" ht="21" customHeight="1" x14ac:dyDescent="0.3">
      <c r="A4" s="49"/>
      <c r="B4" s="50"/>
      <c r="C4" s="50"/>
      <c r="D4" s="50"/>
      <c r="E4" s="50"/>
      <c r="F4" s="50"/>
      <c r="G4" s="50"/>
      <c r="H4" s="9"/>
      <c r="I4" s="9"/>
      <c r="J4" s="2"/>
      <c r="K4" s="9"/>
      <c r="L4" s="9"/>
      <c r="M4" s="9"/>
      <c r="N4" s="9"/>
      <c r="O4" s="9"/>
      <c r="P4" s="3"/>
      <c r="Q4" s="51"/>
      <c r="R4" s="51"/>
      <c r="S4" s="51"/>
      <c r="T4" s="37"/>
    </row>
    <row r="5" spans="1:20" s="6" customFormat="1" ht="62.25" customHeight="1" thickBot="1" x14ac:dyDescent="0.35">
      <c r="A5" s="29" t="s">
        <v>4</v>
      </c>
      <c r="B5" s="29" t="s">
        <v>5</v>
      </c>
      <c r="C5" s="17" t="s">
        <v>6</v>
      </c>
      <c r="D5" s="19" t="s">
        <v>7</v>
      </c>
      <c r="E5" s="29" t="s">
        <v>8</v>
      </c>
      <c r="F5" s="17" t="s">
        <v>9</v>
      </c>
      <c r="G5" s="18" t="s">
        <v>10</v>
      </c>
      <c r="H5" s="18" t="s">
        <v>1</v>
      </c>
      <c r="I5" s="29" t="s">
        <v>11</v>
      </c>
      <c r="J5" s="19" t="s">
        <v>0</v>
      </c>
      <c r="K5" s="21" t="s">
        <v>12</v>
      </c>
      <c r="L5" s="17" t="s">
        <v>254</v>
      </c>
      <c r="M5" s="20" t="s">
        <v>14</v>
      </c>
      <c r="N5" s="20" t="s">
        <v>15</v>
      </c>
      <c r="O5" s="17" t="s">
        <v>16</v>
      </c>
      <c r="P5" s="20" t="s">
        <v>2</v>
      </c>
      <c r="Q5" s="16" t="s">
        <v>19</v>
      </c>
      <c r="R5" s="22" t="s">
        <v>17</v>
      </c>
      <c r="S5" s="26" t="s">
        <v>18</v>
      </c>
      <c r="T5" s="36" t="s">
        <v>22</v>
      </c>
    </row>
    <row r="6" spans="1:20" s="6" customFormat="1" ht="46.5" customHeight="1" thickBot="1" x14ac:dyDescent="0.35">
      <c r="A6" s="42" t="s">
        <v>257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4"/>
      <c r="M6" s="30">
        <f t="shared" ref="L6:P6" si="0">SUM(M7:M34)</f>
        <v>0</v>
      </c>
      <c r="N6" s="30">
        <f t="shared" si="0"/>
        <v>1</v>
      </c>
      <c r="O6" s="30">
        <f t="shared" si="0"/>
        <v>0</v>
      </c>
      <c r="P6" s="30">
        <f t="shared" si="0"/>
        <v>159484</v>
      </c>
      <c r="Q6" s="30">
        <f>SUM(Q7:Q34)</f>
        <v>18664149</v>
      </c>
      <c r="R6" s="31">
        <f>SUM(R7:R34)</f>
        <v>1</v>
      </c>
      <c r="S6" s="40"/>
      <c r="T6" s="39"/>
    </row>
    <row r="7" spans="1:20" s="5" customFormat="1" ht="45" customHeight="1" x14ac:dyDescent="0.3">
      <c r="A7" s="10">
        <v>1</v>
      </c>
      <c r="B7" s="11" t="s">
        <v>3</v>
      </c>
      <c r="C7" s="12" t="s">
        <v>38</v>
      </c>
      <c r="D7" s="13" t="s">
        <v>39</v>
      </c>
      <c r="E7" s="28" t="s">
        <v>255</v>
      </c>
      <c r="F7" s="12" t="s">
        <v>122</v>
      </c>
      <c r="G7" s="12" t="s">
        <v>13</v>
      </c>
      <c r="H7" s="12" t="s">
        <v>1</v>
      </c>
      <c r="I7" s="12" t="s">
        <v>123</v>
      </c>
      <c r="J7" s="12" t="s">
        <v>124</v>
      </c>
      <c r="K7" s="13" t="s">
        <v>125</v>
      </c>
      <c r="L7" s="14">
        <v>61619</v>
      </c>
      <c r="M7" s="14" t="s">
        <v>126</v>
      </c>
      <c r="N7" s="15" t="s">
        <v>127</v>
      </c>
      <c r="O7" s="14" t="s">
        <v>27</v>
      </c>
      <c r="P7" s="14">
        <v>56</v>
      </c>
      <c r="Q7" s="14">
        <v>60411</v>
      </c>
      <c r="R7" s="23">
        <f t="shared" ref="R7:R34" si="1">Q7/$Q$6</f>
        <v>3.2367401267531671E-3</v>
      </c>
      <c r="S7" s="34">
        <f>ROUND($S$6*R7,0)</f>
        <v>0</v>
      </c>
      <c r="T7" s="35"/>
    </row>
    <row r="8" spans="1:20" s="5" customFormat="1" ht="45" customHeight="1" x14ac:dyDescent="0.3">
      <c r="A8" s="10">
        <v>2</v>
      </c>
      <c r="B8" s="11" t="s">
        <v>3</v>
      </c>
      <c r="C8" s="12" t="s">
        <v>40</v>
      </c>
      <c r="D8" s="13" t="s">
        <v>41</v>
      </c>
      <c r="E8" s="28" t="s">
        <v>42</v>
      </c>
      <c r="F8" s="12" t="s">
        <v>128</v>
      </c>
      <c r="G8" s="12" t="s">
        <v>13</v>
      </c>
      <c r="H8" s="12" t="s">
        <v>1</v>
      </c>
      <c r="I8" s="12" t="s">
        <v>123</v>
      </c>
      <c r="J8" s="12" t="s">
        <v>129</v>
      </c>
      <c r="K8" s="13" t="s">
        <v>125</v>
      </c>
      <c r="L8" s="14">
        <v>61619</v>
      </c>
      <c r="M8" s="14" t="s">
        <v>130</v>
      </c>
      <c r="N8" s="15" t="s">
        <v>131</v>
      </c>
      <c r="O8" s="14" t="s">
        <v>27</v>
      </c>
      <c r="P8" s="14">
        <v>56</v>
      </c>
      <c r="Q8" s="14">
        <v>60411</v>
      </c>
      <c r="R8" s="23">
        <f t="shared" si="1"/>
        <v>3.2367401267531671E-3</v>
      </c>
      <c r="S8" s="34">
        <f t="shared" ref="S8:S34" si="2">ROUND($S$6*R8,0)</f>
        <v>0</v>
      </c>
      <c r="T8" s="38"/>
    </row>
    <row r="9" spans="1:20" s="5" customFormat="1" ht="45" customHeight="1" x14ac:dyDescent="0.3">
      <c r="A9" s="10">
        <v>3</v>
      </c>
      <c r="B9" s="11" t="s">
        <v>3</v>
      </c>
      <c r="C9" s="12" t="s">
        <v>43</v>
      </c>
      <c r="D9" s="13" t="s">
        <v>44</v>
      </c>
      <c r="E9" s="28" t="s">
        <v>45</v>
      </c>
      <c r="F9" s="12" t="s">
        <v>132</v>
      </c>
      <c r="G9" s="12" t="s">
        <v>13</v>
      </c>
      <c r="H9" s="12" t="s">
        <v>1</v>
      </c>
      <c r="I9" s="12" t="s">
        <v>123</v>
      </c>
      <c r="J9" s="12" t="s">
        <v>133</v>
      </c>
      <c r="K9" s="13" t="s">
        <v>125</v>
      </c>
      <c r="L9" s="14">
        <v>61619</v>
      </c>
      <c r="M9" s="14" t="s">
        <v>134</v>
      </c>
      <c r="N9" s="15" t="s">
        <v>135</v>
      </c>
      <c r="O9" s="14" t="s">
        <v>27</v>
      </c>
      <c r="P9" s="14">
        <v>56</v>
      </c>
      <c r="Q9" s="14">
        <v>60411</v>
      </c>
      <c r="R9" s="23">
        <f t="shared" si="1"/>
        <v>3.2367401267531671E-3</v>
      </c>
      <c r="S9" s="34">
        <f t="shared" si="2"/>
        <v>0</v>
      </c>
      <c r="T9" s="38"/>
    </row>
    <row r="10" spans="1:20" s="5" customFormat="1" ht="45" customHeight="1" x14ac:dyDescent="0.3">
      <c r="A10" s="10">
        <v>4</v>
      </c>
      <c r="B10" s="11" t="s">
        <v>3</v>
      </c>
      <c r="C10" s="12" t="s">
        <v>46</v>
      </c>
      <c r="D10" s="13" t="s">
        <v>47</v>
      </c>
      <c r="E10" s="28" t="s">
        <v>48</v>
      </c>
      <c r="F10" s="12" t="s">
        <v>136</v>
      </c>
      <c r="G10" s="12" t="s">
        <v>13</v>
      </c>
      <c r="H10" s="12" t="s">
        <v>1</v>
      </c>
      <c r="I10" s="12" t="s">
        <v>123</v>
      </c>
      <c r="J10" s="12" t="s">
        <v>137</v>
      </c>
      <c r="K10" s="13" t="s">
        <v>125</v>
      </c>
      <c r="L10" s="14">
        <v>61619</v>
      </c>
      <c r="M10" s="14" t="s">
        <v>138</v>
      </c>
      <c r="N10" s="15" t="s">
        <v>37</v>
      </c>
      <c r="O10" s="14" t="s">
        <v>27</v>
      </c>
      <c r="P10" s="14">
        <v>56</v>
      </c>
      <c r="Q10" s="14">
        <v>60411</v>
      </c>
      <c r="R10" s="23">
        <f t="shared" si="1"/>
        <v>3.2367401267531671E-3</v>
      </c>
      <c r="S10" s="34">
        <f t="shared" si="2"/>
        <v>0</v>
      </c>
      <c r="T10" s="38"/>
    </row>
    <row r="11" spans="1:20" s="5" customFormat="1" ht="45" customHeight="1" x14ac:dyDescent="0.3">
      <c r="A11" s="10">
        <v>5</v>
      </c>
      <c r="B11" s="11" t="s">
        <v>3</v>
      </c>
      <c r="C11" s="12" t="s">
        <v>49</v>
      </c>
      <c r="D11" s="13" t="s">
        <v>50</v>
      </c>
      <c r="E11" s="28" t="s">
        <v>51</v>
      </c>
      <c r="F11" s="12" t="s">
        <v>139</v>
      </c>
      <c r="G11" s="12" t="s">
        <v>13</v>
      </c>
      <c r="H11" s="12" t="s">
        <v>1</v>
      </c>
      <c r="I11" s="12" t="s">
        <v>140</v>
      </c>
      <c r="J11" s="12" t="s">
        <v>141</v>
      </c>
      <c r="K11" s="13" t="s">
        <v>25</v>
      </c>
      <c r="L11" s="14">
        <v>801332</v>
      </c>
      <c r="M11" s="14" t="s">
        <v>142</v>
      </c>
      <c r="N11" s="15" t="s">
        <v>143</v>
      </c>
      <c r="O11" s="14" t="s">
        <v>28</v>
      </c>
      <c r="P11" s="14">
        <v>80</v>
      </c>
      <c r="Q11" s="14">
        <v>785620</v>
      </c>
      <c r="R11" s="23">
        <f t="shared" si="1"/>
        <v>4.2092462935224104E-2</v>
      </c>
      <c r="S11" s="34">
        <f t="shared" si="2"/>
        <v>0</v>
      </c>
      <c r="T11" s="38"/>
    </row>
    <row r="12" spans="1:20" s="5" customFormat="1" ht="45" customHeight="1" x14ac:dyDescent="0.3">
      <c r="A12" s="10">
        <v>6</v>
      </c>
      <c r="B12" s="11" t="s">
        <v>52</v>
      </c>
      <c r="C12" s="12" t="s">
        <v>53</v>
      </c>
      <c r="D12" s="13" t="s">
        <v>54</v>
      </c>
      <c r="E12" s="28" t="s">
        <v>55</v>
      </c>
      <c r="F12" s="12" t="s">
        <v>144</v>
      </c>
      <c r="G12" s="12" t="s">
        <v>13</v>
      </c>
      <c r="H12" s="12" t="s">
        <v>1</v>
      </c>
      <c r="I12" s="12" t="s">
        <v>145</v>
      </c>
      <c r="J12" s="12" t="s">
        <v>146</v>
      </c>
      <c r="K12" s="13" t="s">
        <v>147</v>
      </c>
      <c r="L12" s="14">
        <v>41764</v>
      </c>
      <c r="M12" s="14" t="s">
        <v>148</v>
      </c>
      <c r="N12" s="15" t="s">
        <v>149</v>
      </c>
      <c r="O12" s="14" t="s">
        <v>31</v>
      </c>
      <c r="P12" s="14">
        <v>2000</v>
      </c>
      <c r="Q12" s="14">
        <v>40945</v>
      </c>
      <c r="R12" s="23">
        <f t="shared" si="1"/>
        <v>2.1937780286687596E-3</v>
      </c>
      <c r="S12" s="34">
        <f t="shared" si="2"/>
        <v>0</v>
      </c>
      <c r="T12" s="35"/>
    </row>
    <row r="13" spans="1:20" s="5" customFormat="1" ht="45" customHeight="1" x14ac:dyDescent="0.3">
      <c r="A13" s="10">
        <v>7</v>
      </c>
      <c r="B13" s="11" t="s">
        <v>3</v>
      </c>
      <c r="C13" s="12" t="s">
        <v>56</v>
      </c>
      <c r="D13" s="13" t="s">
        <v>57</v>
      </c>
      <c r="E13" s="28" t="s">
        <v>58</v>
      </c>
      <c r="F13" s="12" t="s">
        <v>150</v>
      </c>
      <c r="G13" s="12" t="s">
        <v>13</v>
      </c>
      <c r="H13" s="12" t="s">
        <v>24</v>
      </c>
      <c r="I13" s="12" t="s">
        <v>151</v>
      </c>
      <c r="J13" s="12" t="s">
        <v>152</v>
      </c>
      <c r="K13" s="13" t="s">
        <v>36</v>
      </c>
      <c r="L13" s="41" t="s">
        <v>24</v>
      </c>
      <c r="M13" s="14" t="s">
        <v>153</v>
      </c>
      <c r="N13" s="15" t="s">
        <v>154</v>
      </c>
      <c r="O13" s="14" t="s">
        <v>155</v>
      </c>
      <c r="P13" s="14">
        <v>800</v>
      </c>
      <c r="Q13" s="14">
        <v>6863</v>
      </c>
      <c r="R13" s="23">
        <f t="shared" si="1"/>
        <v>3.6771030921366947E-4</v>
      </c>
      <c r="S13" s="34">
        <f t="shared" si="2"/>
        <v>0</v>
      </c>
      <c r="T13" s="35"/>
    </row>
    <row r="14" spans="1:20" s="5" customFormat="1" ht="45" customHeight="1" x14ac:dyDescent="0.3">
      <c r="A14" s="10">
        <v>8</v>
      </c>
      <c r="B14" s="11" t="s">
        <v>3</v>
      </c>
      <c r="C14" s="12" t="s">
        <v>59</v>
      </c>
      <c r="D14" s="13" t="s">
        <v>60</v>
      </c>
      <c r="E14" s="28" t="s">
        <v>61</v>
      </c>
      <c r="F14" s="12" t="s">
        <v>156</v>
      </c>
      <c r="G14" s="12" t="s">
        <v>13</v>
      </c>
      <c r="H14" s="12" t="s">
        <v>1</v>
      </c>
      <c r="I14" s="12" t="s">
        <v>157</v>
      </c>
      <c r="J14" s="12" t="s">
        <v>158</v>
      </c>
      <c r="K14" s="13" t="s">
        <v>30</v>
      </c>
      <c r="L14" s="14">
        <v>198000</v>
      </c>
      <c r="M14" s="14" t="s">
        <v>159</v>
      </c>
      <c r="N14" s="15" t="s">
        <v>160</v>
      </c>
      <c r="O14" s="14" t="s">
        <v>31</v>
      </c>
      <c r="P14" s="14">
        <v>250</v>
      </c>
      <c r="Q14" s="14">
        <v>194118</v>
      </c>
      <c r="R14" s="23">
        <f t="shared" si="1"/>
        <v>1.0400581349838131E-2</v>
      </c>
      <c r="S14" s="34">
        <f t="shared" si="2"/>
        <v>0</v>
      </c>
      <c r="T14" s="35"/>
    </row>
    <row r="15" spans="1:20" s="5" customFormat="1" ht="45" customHeight="1" x14ac:dyDescent="0.3">
      <c r="A15" s="10">
        <v>9</v>
      </c>
      <c r="B15" s="11" t="s">
        <v>3</v>
      </c>
      <c r="C15" s="12" t="s">
        <v>62</v>
      </c>
      <c r="D15" s="13" t="s">
        <v>63</v>
      </c>
      <c r="E15" s="28" t="s">
        <v>64</v>
      </c>
      <c r="F15" s="12" t="s">
        <v>161</v>
      </c>
      <c r="G15" s="12" t="s">
        <v>13</v>
      </c>
      <c r="H15" s="12" t="s">
        <v>1</v>
      </c>
      <c r="I15" s="12" t="s">
        <v>162</v>
      </c>
      <c r="J15" s="12" t="s">
        <v>163</v>
      </c>
      <c r="K15" s="13" t="s">
        <v>164</v>
      </c>
      <c r="L15" s="14">
        <v>911</v>
      </c>
      <c r="M15" s="14" t="s">
        <v>165</v>
      </c>
      <c r="N15" s="15" t="s">
        <v>166</v>
      </c>
      <c r="O15" s="14" t="s">
        <v>167</v>
      </c>
      <c r="P15" s="14">
        <v>70000</v>
      </c>
      <c r="Q15" s="14">
        <v>893</v>
      </c>
      <c r="R15" s="23">
        <f t="shared" si="1"/>
        <v>4.7845738908320977E-5</v>
      </c>
      <c r="S15" s="34">
        <f t="shared" si="2"/>
        <v>0</v>
      </c>
      <c r="T15" s="35"/>
    </row>
    <row r="16" spans="1:20" s="5" customFormat="1" ht="45" customHeight="1" x14ac:dyDescent="0.3">
      <c r="A16" s="10">
        <v>10</v>
      </c>
      <c r="B16" s="11" t="s">
        <v>23</v>
      </c>
      <c r="C16" s="12" t="s">
        <v>65</v>
      </c>
      <c r="D16" s="13" t="s">
        <v>66</v>
      </c>
      <c r="E16" s="28" t="s">
        <v>67</v>
      </c>
      <c r="F16" s="12" t="s">
        <v>168</v>
      </c>
      <c r="G16" s="12" t="s">
        <v>13</v>
      </c>
      <c r="H16" s="12" t="s">
        <v>1</v>
      </c>
      <c r="I16" s="12" t="s">
        <v>169</v>
      </c>
      <c r="J16" s="12" t="s">
        <v>170</v>
      </c>
      <c r="K16" s="13" t="s">
        <v>26</v>
      </c>
      <c r="L16" s="14">
        <v>101000</v>
      </c>
      <c r="M16" s="14" t="s">
        <v>171</v>
      </c>
      <c r="N16" s="15" t="s">
        <v>172</v>
      </c>
      <c r="O16" s="14" t="s">
        <v>167</v>
      </c>
      <c r="P16" s="14">
        <v>56</v>
      </c>
      <c r="Q16" s="14">
        <v>99020</v>
      </c>
      <c r="R16" s="23">
        <f t="shared" si="1"/>
        <v>5.3053584173593984E-3</v>
      </c>
      <c r="S16" s="34">
        <f t="shared" si="2"/>
        <v>0</v>
      </c>
      <c r="T16" s="35"/>
    </row>
    <row r="17" spans="1:20" s="5" customFormat="1" ht="45" customHeight="1" x14ac:dyDescent="0.3">
      <c r="A17" s="10">
        <v>11</v>
      </c>
      <c r="B17" s="11" t="s">
        <v>23</v>
      </c>
      <c r="C17" s="12" t="s">
        <v>68</v>
      </c>
      <c r="D17" s="13" t="s">
        <v>69</v>
      </c>
      <c r="E17" s="28" t="s">
        <v>70</v>
      </c>
      <c r="F17" s="12" t="s">
        <v>173</v>
      </c>
      <c r="G17" s="12" t="s">
        <v>13</v>
      </c>
      <c r="H17" s="12" t="s">
        <v>1</v>
      </c>
      <c r="I17" s="12" t="s">
        <v>169</v>
      </c>
      <c r="J17" s="12" t="s">
        <v>174</v>
      </c>
      <c r="K17" s="13" t="s">
        <v>26</v>
      </c>
      <c r="L17" s="14">
        <v>101000</v>
      </c>
      <c r="M17" s="14" t="s">
        <v>175</v>
      </c>
      <c r="N17" s="15" t="s">
        <v>176</v>
      </c>
      <c r="O17" s="14" t="s">
        <v>167</v>
      </c>
      <c r="P17" s="14">
        <v>56</v>
      </c>
      <c r="Q17" s="14">
        <v>99020</v>
      </c>
      <c r="R17" s="23">
        <f t="shared" si="1"/>
        <v>5.3053584173593984E-3</v>
      </c>
      <c r="S17" s="34">
        <f t="shared" si="2"/>
        <v>0</v>
      </c>
      <c r="T17" s="35"/>
    </row>
    <row r="18" spans="1:20" s="5" customFormat="1" ht="45" customHeight="1" x14ac:dyDescent="0.3">
      <c r="A18" s="10">
        <v>12</v>
      </c>
      <c r="B18" s="11" t="s">
        <v>23</v>
      </c>
      <c r="C18" s="12" t="s">
        <v>71</v>
      </c>
      <c r="D18" s="13" t="s">
        <v>72</v>
      </c>
      <c r="E18" s="28" t="s">
        <v>73</v>
      </c>
      <c r="F18" s="12" t="s">
        <v>177</v>
      </c>
      <c r="G18" s="12" t="s">
        <v>13</v>
      </c>
      <c r="H18" s="12" t="s">
        <v>1</v>
      </c>
      <c r="I18" s="12" t="s">
        <v>169</v>
      </c>
      <c r="J18" s="12" t="s">
        <v>178</v>
      </c>
      <c r="K18" s="13" t="s">
        <v>26</v>
      </c>
      <c r="L18" s="14">
        <v>101000</v>
      </c>
      <c r="M18" s="14" t="s">
        <v>179</v>
      </c>
      <c r="N18" s="15" t="s">
        <v>131</v>
      </c>
      <c r="O18" s="14" t="s">
        <v>167</v>
      </c>
      <c r="P18" s="14">
        <v>56</v>
      </c>
      <c r="Q18" s="14">
        <v>99020</v>
      </c>
      <c r="R18" s="23">
        <f t="shared" si="1"/>
        <v>5.3053584173593984E-3</v>
      </c>
      <c r="S18" s="34">
        <f t="shared" si="2"/>
        <v>0</v>
      </c>
      <c r="T18" s="35"/>
    </row>
    <row r="19" spans="1:20" s="5" customFormat="1" ht="45" customHeight="1" x14ac:dyDescent="0.3">
      <c r="A19" s="10">
        <v>13</v>
      </c>
      <c r="B19" s="11" t="s">
        <v>3</v>
      </c>
      <c r="C19" s="12" t="s">
        <v>74</v>
      </c>
      <c r="D19" s="13" t="s">
        <v>75</v>
      </c>
      <c r="E19" s="28" t="s">
        <v>76</v>
      </c>
      <c r="F19" s="12" t="s">
        <v>180</v>
      </c>
      <c r="G19" s="12" t="s">
        <v>13</v>
      </c>
      <c r="H19" s="12" t="s">
        <v>1</v>
      </c>
      <c r="I19" s="12" t="s">
        <v>181</v>
      </c>
      <c r="J19" s="12" t="s">
        <v>182</v>
      </c>
      <c r="K19" s="13" t="s">
        <v>183</v>
      </c>
      <c r="L19" s="14">
        <v>2229</v>
      </c>
      <c r="M19" s="14" t="s">
        <v>184</v>
      </c>
      <c r="N19" s="15" t="s">
        <v>185</v>
      </c>
      <c r="O19" s="14" t="s">
        <v>167</v>
      </c>
      <c r="P19" s="14">
        <v>1800</v>
      </c>
      <c r="Q19" s="14">
        <v>2185</v>
      </c>
      <c r="R19" s="23">
        <f t="shared" ref="R19:R26" si="3">Q19/$Q$6</f>
        <v>1.1706936115865771E-4</v>
      </c>
      <c r="S19" s="34">
        <f t="shared" ref="S19:S26" si="4">ROUND($S$6*R19,0)</f>
        <v>0</v>
      </c>
      <c r="T19" s="38"/>
    </row>
    <row r="20" spans="1:20" s="5" customFormat="1" ht="45" customHeight="1" x14ac:dyDescent="0.3">
      <c r="A20" s="10">
        <v>14</v>
      </c>
      <c r="B20" s="11" t="s">
        <v>3</v>
      </c>
      <c r="C20" s="12" t="s">
        <v>77</v>
      </c>
      <c r="D20" s="13" t="s">
        <v>78</v>
      </c>
      <c r="E20" s="28" t="s">
        <v>79</v>
      </c>
      <c r="F20" s="12" t="s">
        <v>186</v>
      </c>
      <c r="G20" s="12" t="s">
        <v>13</v>
      </c>
      <c r="H20" s="12" t="s">
        <v>1</v>
      </c>
      <c r="I20" s="12" t="s">
        <v>181</v>
      </c>
      <c r="J20" s="12" t="s">
        <v>187</v>
      </c>
      <c r="K20" s="13" t="s">
        <v>183</v>
      </c>
      <c r="L20" s="14">
        <v>3343</v>
      </c>
      <c r="M20" s="14" t="s">
        <v>188</v>
      </c>
      <c r="N20" s="15" t="s">
        <v>189</v>
      </c>
      <c r="O20" s="14" t="s">
        <v>167</v>
      </c>
      <c r="P20" s="14">
        <v>1800</v>
      </c>
      <c r="Q20" s="14">
        <v>3277</v>
      </c>
      <c r="R20" s="23">
        <f t="shared" si="3"/>
        <v>1.755772524104903E-4</v>
      </c>
      <c r="S20" s="34">
        <f t="shared" si="4"/>
        <v>0</v>
      </c>
      <c r="T20" s="35"/>
    </row>
    <row r="21" spans="1:20" s="5" customFormat="1" ht="45" customHeight="1" x14ac:dyDescent="0.3">
      <c r="A21" s="10">
        <v>15</v>
      </c>
      <c r="B21" s="11" t="s">
        <v>3</v>
      </c>
      <c r="C21" s="12" t="s">
        <v>80</v>
      </c>
      <c r="D21" s="13" t="s">
        <v>81</v>
      </c>
      <c r="E21" s="28" t="s">
        <v>82</v>
      </c>
      <c r="F21" s="12" t="s">
        <v>190</v>
      </c>
      <c r="G21" s="12" t="s">
        <v>13</v>
      </c>
      <c r="H21" s="12" t="s">
        <v>1</v>
      </c>
      <c r="I21" s="12" t="s">
        <v>191</v>
      </c>
      <c r="J21" s="12" t="s">
        <v>192</v>
      </c>
      <c r="K21" s="13" t="s">
        <v>193</v>
      </c>
      <c r="L21" s="14">
        <v>256</v>
      </c>
      <c r="M21" s="14" t="s">
        <v>194</v>
      </c>
      <c r="N21" s="15" t="s">
        <v>135</v>
      </c>
      <c r="O21" s="14" t="s">
        <v>167</v>
      </c>
      <c r="P21" s="14">
        <v>3000</v>
      </c>
      <c r="Q21" s="14">
        <v>251</v>
      </c>
      <c r="R21" s="23">
        <f t="shared" si="3"/>
        <v>1.3448242403122693E-5</v>
      </c>
      <c r="S21" s="34">
        <f t="shared" si="4"/>
        <v>0</v>
      </c>
      <c r="T21" s="35"/>
    </row>
    <row r="22" spans="1:20" s="5" customFormat="1" ht="45" customHeight="1" x14ac:dyDescent="0.3">
      <c r="A22" s="10">
        <v>16</v>
      </c>
      <c r="B22" s="11" t="s">
        <v>3</v>
      </c>
      <c r="C22" s="12" t="s">
        <v>83</v>
      </c>
      <c r="D22" s="13" t="s">
        <v>84</v>
      </c>
      <c r="E22" s="28" t="s">
        <v>85</v>
      </c>
      <c r="F22" s="12" t="s">
        <v>195</v>
      </c>
      <c r="G22" s="12" t="s">
        <v>13</v>
      </c>
      <c r="H22" s="12" t="s">
        <v>1</v>
      </c>
      <c r="I22" s="12" t="s">
        <v>191</v>
      </c>
      <c r="J22" s="12" t="s">
        <v>196</v>
      </c>
      <c r="K22" s="13" t="s">
        <v>193</v>
      </c>
      <c r="L22" s="14">
        <v>513</v>
      </c>
      <c r="M22" s="14" t="s">
        <v>197</v>
      </c>
      <c r="N22" s="15" t="s">
        <v>198</v>
      </c>
      <c r="O22" s="14" t="s">
        <v>167</v>
      </c>
      <c r="P22" s="14">
        <v>6000</v>
      </c>
      <c r="Q22" s="14">
        <v>503</v>
      </c>
      <c r="R22" s="23">
        <f t="shared" si="3"/>
        <v>2.6950063461237907E-5</v>
      </c>
      <c r="S22" s="34">
        <f t="shared" si="4"/>
        <v>0</v>
      </c>
      <c r="T22" s="35"/>
    </row>
    <row r="23" spans="1:20" s="5" customFormat="1" ht="45" customHeight="1" x14ac:dyDescent="0.3">
      <c r="A23" s="10">
        <v>17</v>
      </c>
      <c r="B23" s="11" t="s">
        <v>3</v>
      </c>
      <c r="C23" s="12" t="s">
        <v>86</v>
      </c>
      <c r="D23" s="13" t="s">
        <v>87</v>
      </c>
      <c r="E23" s="28" t="s">
        <v>88</v>
      </c>
      <c r="F23" s="12" t="s">
        <v>199</v>
      </c>
      <c r="G23" s="12" t="s">
        <v>13</v>
      </c>
      <c r="H23" s="12" t="s">
        <v>1</v>
      </c>
      <c r="I23" s="12" t="s">
        <v>191</v>
      </c>
      <c r="J23" s="12" t="s">
        <v>200</v>
      </c>
      <c r="K23" s="13" t="s">
        <v>193</v>
      </c>
      <c r="L23" s="14">
        <v>770</v>
      </c>
      <c r="M23" s="14" t="s">
        <v>201</v>
      </c>
      <c r="N23" s="15" t="s">
        <v>35</v>
      </c>
      <c r="O23" s="14" t="s">
        <v>167</v>
      </c>
      <c r="P23" s="14">
        <v>30000</v>
      </c>
      <c r="Q23" s="14">
        <v>755</v>
      </c>
      <c r="R23" s="23">
        <f t="shared" si="3"/>
        <v>4.0451884519353116E-5</v>
      </c>
      <c r="S23" s="34">
        <f t="shared" si="4"/>
        <v>0</v>
      </c>
      <c r="T23" s="35"/>
    </row>
    <row r="24" spans="1:20" s="5" customFormat="1" ht="45" customHeight="1" x14ac:dyDescent="0.3">
      <c r="A24" s="10">
        <v>18</v>
      </c>
      <c r="B24" s="11" t="s">
        <v>3</v>
      </c>
      <c r="C24" s="12" t="s">
        <v>89</v>
      </c>
      <c r="D24" s="13" t="s">
        <v>90</v>
      </c>
      <c r="E24" s="28" t="s">
        <v>91</v>
      </c>
      <c r="F24" s="12" t="s">
        <v>202</v>
      </c>
      <c r="G24" s="12" t="s">
        <v>13</v>
      </c>
      <c r="H24" s="12" t="s">
        <v>1</v>
      </c>
      <c r="I24" s="12" t="s">
        <v>191</v>
      </c>
      <c r="J24" s="12" t="s">
        <v>203</v>
      </c>
      <c r="K24" s="13" t="s">
        <v>193</v>
      </c>
      <c r="L24" s="14">
        <v>1155</v>
      </c>
      <c r="M24" s="14" t="s">
        <v>204</v>
      </c>
      <c r="N24" s="15" t="s">
        <v>32</v>
      </c>
      <c r="O24" s="14" t="s">
        <v>167</v>
      </c>
      <c r="P24" s="14">
        <v>6000</v>
      </c>
      <c r="Q24" s="14">
        <v>1132</v>
      </c>
      <c r="R24" s="23">
        <f t="shared" si="3"/>
        <v>6.0651037451533417E-5</v>
      </c>
      <c r="S24" s="34">
        <f t="shared" si="4"/>
        <v>0</v>
      </c>
      <c r="T24" s="35"/>
    </row>
    <row r="25" spans="1:20" s="5" customFormat="1" ht="45" customHeight="1" x14ac:dyDescent="0.3">
      <c r="A25" s="10">
        <v>19</v>
      </c>
      <c r="B25" s="11" t="s">
        <v>3</v>
      </c>
      <c r="C25" s="12" t="s">
        <v>92</v>
      </c>
      <c r="D25" s="13" t="s">
        <v>93</v>
      </c>
      <c r="E25" s="28" t="s">
        <v>94</v>
      </c>
      <c r="F25" s="12" t="s">
        <v>205</v>
      </c>
      <c r="G25" s="12" t="s">
        <v>13</v>
      </c>
      <c r="H25" s="12" t="s">
        <v>24</v>
      </c>
      <c r="I25" s="12" t="s">
        <v>206</v>
      </c>
      <c r="J25" s="12" t="s">
        <v>207</v>
      </c>
      <c r="K25" s="13" t="s">
        <v>208</v>
      </c>
      <c r="L25" s="41" t="s">
        <v>24</v>
      </c>
      <c r="M25" s="14" t="s">
        <v>209</v>
      </c>
      <c r="N25" s="15" t="s">
        <v>210</v>
      </c>
      <c r="O25" s="14" t="s">
        <v>211</v>
      </c>
      <c r="P25" s="14">
        <v>120</v>
      </c>
      <c r="Q25" s="14">
        <v>134314</v>
      </c>
      <c r="R25" s="23">
        <f t="shared" si="3"/>
        <v>7.1963634666654232E-3</v>
      </c>
      <c r="S25" s="34">
        <f t="shared" si="4"/>
        <v>0</v>
      </c>
      <c r="T25" s="35"/>
    </row>
    <row r="26" spans="1:20" s="5" customFormat="1" ht="45" customHeight="1" x14ac:dyDescent="0.3">
      <c r="A26" s="10">
        <v>20</v>
      </c>
      <c r="B26" s="11" t="s">
        <v>3</v>
      </c>
      <c r="C26" s="12" t="s">
        <v>95</v>
      </c>
      <c r="D26" s="13" t="s">
        <v>96</v>
      </c>
      <c r="E26" s="28" t="s">
        <v>97</v>
      </c>
      <c r="F26" s="12" t="s">
        <v>212</v>
      </c>
      <c r="G26" s="12" t="s">
        <v>13</v>
      </c>
      <c r="H26" s="12" t="s">
        <v>24</v>
      </c>
      <c r="I26" s="12" t="s">
        <v>206</v>
      </c>
      <c r="J26" s="12" t="s">
        <v>213</v>
      </c>
      <c r="K26" s="13" t="s">
        <v>208</v>
      </c>
      <c r="L26" s="41" t="s">
        <v>24</v>
      </c>
      <c r="M26" s="14" t="s">
        <v>214</v>
      </c>
      <c r="N26" s="15" t="s">
        <v>215</v>
      </c>
      <c r="O26" s="14" t="s">
        <v>211</v>
      </c>
      <c r="P26" s="14">
        <v>120</v>
      </c>
      <c r="Q26" s="14">
        <v>508333</v>
      </c>
      <c r="R26" s="23">
        <f t="shared" si="3"/>
        <v>2.7235798428313019E-2</v>
      </c>
      <c r="S26" s="34">
        <f t="shared" si="4"/>
        <v>0</v>
      </c>
      <c r="T26" s="35"/>
    </row>
    <row r="27" spans="1:20" s="5" customFormat="1" ht="45" customHeight="1" x14ac:dyDescent="0.3">
      <c r="A27" s="10">
        <v>21</v>
      </c>
      <c r="B27" s="11" t="s">
        <v>3</v>
      </c>
      <c r="C27" s="12" t="s">
        <v>98</v>
      </c>
      <c r="D27" s="13" t="s">
        <v>99</v>
      </c>
      <c r="E27" s="28" t="s">
        <v>100</v>
      </c>
      <c r="F27" s="12" t="s">
        <v>216</v>
      </c>
      <c r="G27" s="12" t="s">
        <v>13</v>
      </c>
      <c r="H27" s="12" t="s">
        <v>24</v>
      </c>
      <c r="I27" s="12" t="s">
        <v>151</v>
      </c>
      <c r="J27" s="12" t="s">
        <v>217</v>
      </c>
      <c r="K27" s="13" t="s">
        <v>218</v>
      </c>
      <c r="L27" s="41" t="s">
        <v>24</v>
      </c>
      <c r="M27" s="14" t="s">
        <v>219</v>
      </c>
      <c r="N27" s="15" t="s">
        <v>29</v>
      </c>
      <c r="O27" s="14" t="s">
        <v>33</v>
      </c>
      <c r="P27" s="14">
        <v>10000</v>
      </c>
      <c r="Q27" s="14">
        <v>9804</v>
      </c>
      <c r="R27" s="23">
        <f t="shared" si="1"/>
        <v>5.2528513354667286E-4</v>
      </c>
      <c r="S27" s="34">
        <f t="shared" si="2"/>
        <v>0</v>
      </c>
      <c r="T27" s="38"/>
    </row>
    <row r="28" spans="1:20" s="5" customFormat="1" ht="45" customHeight="1" x14ac:dyDescent="0.3">
      <c r="A28" s="10">
        <v>22</v>
      </c>
      <c r="B28" s="11" t="s">
        <v>3</v>
      </c>
      <c r="C28" s="12" t="s">
        <v>101</v>
      </c>
      <c r="D28" s="13" t="s">
        <v>102</v>
      </c>
      <c r="E28" s="28" t="s">
        <v>103</v>
      </c>
      <c r="F28" s="12" t="s">
        <v>102</v>
      </c>
      <c r="G28" s="12" t="s">
        <v>13</v>
      </c>
      <c r="H28" s="12" t="s">
        <v>1</v>
      </c>
      <c r="I28" s="12" t="s">
        <v>220</v>
      </c>
      <c r="J28" s="12" t="s">
        <v>221</v>
      </c>
      <c r="K28" s="13" t="s">
        <v>222</v>
      </c>
      <c r="L28" s="14">
        <v>183</v>
      </c>
      <c r="M28" s="14" t="s">
        <v>223</v>
      </c>
      <c r="N28" s="15" t="s">
        <v>189</v>
      </c>
      <c r="O28" s="14" t="s">
        <v>167</v>
      </c>
      <c r="P28" s="14">
        <v>22000</v>
      </c>
      <c r="Q28" s="14">
        <v>179</v>
      </c>
      <c r="R28" s="23">
        <f t="shared" si="1"/>
        <v>9.5905792436612027E-6</v>
      </c>
      <c r="S28" s="34">
        <f t="shared" si="2"/>
        <v>0</v>
      </c>
      <c r="T28" s="35"/>
    </row>
    <row r="29" spans="1:20" s="5" customFormat="1" ht="45" customHeight="1" x14ac:dyDescent="0.3">
      <c r="A29" s="10">
        <v>23</v>
      </c>
      <c r="B29" s="11" t="s">
        <v>3</v>
      </c>
      <c r="C29" s="12" t="s">
        <v>104</v>
      </c>
      <c r="D29" s="13" t="s">
        <v>105</v>
      </c>
      <c r="E29" s="28" t="s">
        <v>106</v>
      </c>
      <c r="F29" s="12" t="s">
        <v>224</v>
      </c>
      <c r="G29" s="12" t="s">
        <v>13</v>
      </c>
      <c r="H29" s="12" t="s">
        <v>1</v>
      </c>
      <c r="I29" s="12" t="s">
        <v>225</v>
      </c>
      <c r="J29" s="12" t="s">
        <v>226</v>
      </c>
      <c r="K29" s="13" t="s">
        <v>227</v>
      </c>
      <c r="L29" s="14">
        <v>1381</v>
      </c>
      <c r="M29" s="14" t="s">
        <v>228</v>
      </c>
      <c r="N29" s="15">
        <v>1</v>
      </c>
      <c r="O29" s="14" t="s">
        <v>167</v>
      </c>
      <c r="P29" s="14">
        <v>4000</v>
      </c>
      <c r="Q29" s="14">
        <v>1354</v>
      </c>
      <c r="R29" s="23">
        <f t="shared" si="1"/>
        <v>7.2545498859873011E-5</v>
      </c>
      <c r="S29" s="34">
        <f t="shared" si="2"/>
        <v>0</v>
      </c>
      <c r="T29" s="35"/>
    </row>
    <row r="30" spans="1:20" s="5" customFormat="1" ht="45" customHeight="1" x14ac:dyDescent="0.3">
      <c r="A30" s="10">
        <v>24</v>
      </c>
      <c r="B30" s="11" t="s">
        <v>3</v>
      </c>
      <c r="C30" s="12" t="s">
        <v>107</v>
      </c>
      <c r="D30" s="13" t="s">
        <v>108</v>
      </c>
      <c r="E30" s="28" t="s">
        <v>109</v>
      </c>
      <c r="F30" s="12" t="s">
        <v>229</v>
      </c>
      <c r="G30" s="12" t="s">
        <v>13</v>
      </c>
      <c r="H30" s="12" t="s">
        <v>1</v>
      </c>
      <c r="I30" s="12" t="s">
        <v>230</v>
      </c>
      <c r="J30" s="12" t="s">
        <v>231</v>
      </c>
      <c r="K30" s="13" t="s">
        <v>232</v>
      </c>
      <c r="L30" s="14">
        <v>210097</v>
      </c>
      <c r="M30" s="14" t="s">
        <v>233</v>
      </c>
      <c r="N30" s="15" t="s">
        <v>234</v>
      </c>
      <c r="O30" s="14" t="s">
        <v>33</v>
      </c>
      <c r="P30" s="14">
        <v>700</v>
      </c>
      <c r="Q30" s="14">
        <v>205977</v>
      </c>
      <c r="R30" s="23">
        <f t="shared" si="1"/>
        <v>1.1035970619394434E-2</v>
      </c>
      <c r="S30" s="34">
        <f t="shared" si="2"/>
        <v>0</v>
      </c>
      <c r="T30" s="35" t="s">
        <v>256</v>
      </c>
    </row>
    <row r="31" spans="1:20" s="5" customFormat="1" ht="45" customHeight="1" x14ac:dyDescent="0.3">
      <c r="A31" s="10">
        <v>25</v>
      </c>
      <c r="B31" s="11" t="s">
        <v>3</v>
      </c>
      <c r="C31" s="12" t="s">
        <v>110</v>
      </c>
      <c r="D31" s="13" t="s">
        <v>111</v>
      </c>
      <c r="E31" s="28" t="s">
        <v>112</v>
      </c>
      <c r="F31" s="12" t="s">
        <v>235</v>
      </c>
      <c r="G31" s="12" t="s">
        <v>13</v>
      </c>
      <c r="H31" s="12" t="s">
        <v>1</v>
      </c>
      <c r="I31" s="12" t="s">
        <v>34</v>
      </c>
      <c r="J31" s="12" t="s">
        <v>236</v>
      </c>
      <c r="K31" s="13" t="s">
        <v>237</v>
      </c>
      <c r="L31" s="14">
        <v>6039</v>
      </c>
      <c r="M31" s="14" t="s">
        <v>238</v>
      </c>
      <c r="N31" s="15" t="s">
        <v>239</v>
      </c>
      <c r="O31" s="14" t="s">
        <v>31</v>
      </c>
      <c r="P31" s="14">
        <v>250</v>
      </c>
      <c r="Q31" s="14">
        <v>5921</v>
      </c>
      <c r="R31" s="23">
        <f t="shared" si="1"/>
        <v>3.17239216210715E-4</v>
      </c>
      <c r="S31" s="34">
        <f t="shared" si="2"/>
        <v>0</v>
      </c>
      <c r="T31" s="35" t="s">
        <v>256</v>
      </c>
    </row>
    <row r="32" spans="1:20" s="5" customFormat="1" ht="45" customHeight="1" x14ac:dyDescent="0.3">
      <c r="A32" s="10">
        <v>26</v>
      </c>
      <c r="B32" s="11" t="s">
        <v>3</v>
      </c>
      <c r="C32" s="12" t="s">
        <v>113</v>
      </c>
      <c r="D32" s="13" t="s">
        <v>114</v>
      </c>
      <c r="E32" s="28" t="s">
        <v>115</v>
      </c>
      <c r="F32" s="12" t="s">
        <v>240</v>
      </c>
      <c r="G32" s="12" t="s">
        <v>13</v>
      </c>
      <c r="H32" s="12" t="s">
        <v>24</v>
      </c>
      <c r="I32" s="12" t="s">
        <v>241</v>
      </c>
      <c r="J32" s="12" t="s">
        <v>242</v>
      </c>
      <c r="K32" s="13" t="s">
        <v>243</v>
      </c>
      <c r="L32" s="41" t="s">
        <v>24</v>
      </c>
      <c r="M32" s="14" t="s">
        <v>244</v>
      </c>
      <c r="N32" s="15" t="s">
        <v>245</v>
      </c>
      <c r="O32" s="14" t="s">
        <v>167</v>
      </c>
      <c r="P32" s="14">
        <v>100</v>
      </c>
      <c r="Q32" s="14">
        <v>1342</v>
      </c>
      <c r="R32" s="23">
        <f t="shared" si="1"/>
        <v>7.1902554999962766E-5</v>
      </c>
      <c r="S32" s="34">
        <f t="shared" si="2"/>
        <v>0</v>
      </c>
      <c r="T32" s="35" t="s">
        <v>256</v>
      </c>
    </row>
    <row r="33" spans="1:20" s="5" customFormat="1" ht="45" customHeight="1" x14ac:dyDescent="0.3">
      <c r="A33" s="10">
        <v>27</v>
      </c>
      <c r="B33" s="11" t="s">
        <v>23</v>
      </c>
      <c r="C33" s="12" t="s">
        <v>116</v>
      </c>
      <c r="D33" s="13" t="s">
        <v>117</v>
      </c>
      <c r="E33" s="28" t="s">
        <v>118</v>
      </c>
      <c r="F33" s="12" t="s">
        <v>246</v>
      </c>
      <c r="G33" s="12" t="s">
        <v>13</v>
      </c>
      <c r="H33" s="12" t="s">
        <v>1</v>
      </c>
      <c r="I33" s="12" t="s">
        <v>247</v>
      </c>
      <c r="J33" s="12" t="s">
        <v>248</v>
      </c>
      <c r="K33" s="13" t="s">
        <v>26</v>
      </c>
      <c r="L33" s="14">
        <v>46112</v>
      </c>
      <c r="M33" s="14" t="s">
        <v>249</v>
      </c>
      <c r="N33" s="15" t="s">
        <v>32</v>
      </c>
      <c r="O33" s="14" t="s">
        <v>167</v>
      </c>
      <c r="P33" s="14">
        <v>60</v>
      </c>
      <c r="Q33" s="14">
        <v>45208</v>
      </c>
      <c r="R33" s="23">
        <f t="shared" si="1"/>
        <v>2.4221838349018751E-3</v>
      </c>
      <c r="S33" s="34">
        <f t="shared" si="2"/>
        <v>0</v>
      </c>
      <c r="T33" s="35" t="s">
        <v>256</v>
      </c>
    </row>
    <row r="34" spans="1:20" s="5" customFormat="1" ht="45" customHeight="1" x14ac:dyDescent="0.3">
      <c r="A34" s="10">
        <v>28</v>
      </c>
      <c r="B34" s="11" t="s">
        <v>23</v>
      </c>
      <c r="C34" s="12" t="s">
        <v>119</v>
      </c>
      <c r="D34" s="13" t="s">
        <v>120</v>
      </c>
      <c r="E34" s="28" t="s">
        <v>121</v>
      </c>
      <c r="F34" s="12" t="s">
        <v>250</v>
      </c>
      <c r="G34" s="12" t="s">
        <v>13</v>
      </c>
      <c r="H34" s="12" t="s">
        <v>1</v>
      </c>
      <c r="I34" s="12" t="s">
        <v>251</v>
      </c>
      <c r="J34" s="12" t="s">
        <v>252</v>
      </c>
      <c r="K34" s="13" t="s">
        <v>26</v>
      </c>
      <c r="L34" s="14">
        <v>16500000</v>
      </c>
      <c r="M34" s="14" t="s">
        <v>253</v>
      </c>
      <c r="N34" s="15" t="s">
        <v>189</v>
      </c>
      <c r="O34" s="14" t="s">
        <v>33</v>
      </c>
      <c r="P34" s="14">
        <v>12</v>
      </c>
      <c r="Q34" s="14">
        <v>16176471</v>
      </c>
      <c r="R34" s="23">
        <f t="shared" si="1"/>
        <v>0.86671355870551614</v>
      </c>
      <c r="S34" s="34">
        <f t="shared" si="2"/>
        <v>0</v>
      </c>
      <c r="T34" s="35" t="s">
        <v>256</v>
      </c>
    </row>
  </sheetData>
  <mergeCells count="5">
    <mergeCell ref="E3:L3"/>
    <mergeCell ref="A1:T1"/>
    <mergeCell ref="A4:G4"/>
    <mergeCell ref="Q4:S4"/>
    <mergeCell ref="A6:L6"/>
  </mergeCells>
  <phoneticPr fontId="1" type="noConversion"/>
  <printOptions horizontalCentered="1"/>
  <pageMargins left="0" right="0" top="0.47244094488188981" bottom="7.874015748031496E-2" header="0.31496062992125984" footer="0.31496062992125984"/>
  <pageSetup paperSize="8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입찰품목 내역서</vt:lpstr>
      <vt:lpstr>'입찰품목 내역서'!Print_Area</vt:lpstr>
      <vt:lpstr>'입찰품목 내역서'!Print_Titles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2026-07-23T00:42:20Z</cp:lastPrinted>
  <dcterms:created xsi:type="dcterms:W3CDTF">2010-07-29T04:45:57Z</dcterms:created>
  <dcterms:modified xsi:type="dcterms:W3CDTF">2026-07-24T06:10:26Z</dcterms:modified>
</cp:coreProperties>
</file>